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5"/>
  <workbookPr date1904="1"/>
  <mc:AlternateContent xmlns:mc="http://schemas.openxmlformats.org/markup-compatibility/2006">
    <mc:Choice Requires="x15">
      <x15ac:absPath xmlns:x15ac="http://schemas.microsoft.com/office/spreadsheetml/2010/11/ac" url="D:\working\waccache\PA1PEPF00124F91\EXCELCNV\968d5fb6-82c3-456a-b392-33c56dabe068\"/>
    </mc:Choice>
  </mc:AlternateContent>
  <xr:revisionPtr revIDLastSave="76" documentId="8_{C54266B4-40F6-4049-8D7F-67FCFDFB8224}" xr6:coauthVersionLast="47" xr6:coauthVersionMax="47" xr10:uidLastSave="{CEC05E0E-968F-410B-86BA-5B5DE061A660}"/>
  <bookViews>
    <workbookView xWindow="-60" yWindow="-60" windowWidth="15480" windowHeight="11640" firstSheet="1" activeTab="1" xr2:uid="{008B58A0-BFF2-4837-9183-1CFA255B1CC9}"/>
  </bookViews>
  <sheets>
    <sheet name="Lot N°11 Page de garde" sheetId="3" r:id="rId1"/>
    <sheet name="DPGF LOT 11 CVC" sheetId="1" r:id="rId2"/>
  </sheets>
  <definedNames>
    <definedName name="_xlnm.Print_Titles" localSheetId="1">'DPGF LOT 11 CVC'!$1:$8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5" i="1" l="1"/>
  <c r="G646" i="1"/>
  <c r="G325" i="1"/>
  <c r="G735" i="1"/>
  <c r="G761" i="1"/>
  <c r="B690" i="1"/>
  <c r="G680" i="1"/>
  <c r="G683" i="1"/>
  <c r="G775" i="1"/>
  <c r="G669" i="1"/>
  <c r="G672" i="1"/>
  <c r="G771" i="1"/>
  <c r="G661" i="1"/>
  <c r="G660" i="1"/>
  <c r="G657" i="1"/>
  <c r="G769" i="1"/>
  <c r="G641" i="1"/>
  <c r="G642" i="1"/>
  <c r="G640" i="1"/>
  <c r="G644" i="1"/>
  <c r="G763" i="1"/>
  <c r="G634" i="1"/>
  <c r="G633"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596" i="1"/>
  <c r="G760" i="1"/>
  <c r="G205" i="1"/>
  <c r="G579" i="1"/>
  <c r="G578" i="1"/>
  <c r="G574" i="1"/>
  <c r="G570" i="1"/>
  <c r="G569" i="1"/>
  <c r="G565" i="1"/>
  <c r="G564" i="1"/>
  <c r="G563" i="1"/>
  <c r="G562" i="1"/>
  <c r="G561" i="1"/>
  <c r="G558" i="1"/>
  <c r="G557" i="1"/>
  <c r="G556" i="1"/>
  <c r="G555" i="1"/>
  <c r="G552" i="1"/>
  <c r="G551" i="1"/>
  <c r="G547" i="1"/>
  <c r="G546" i="1"/>
  <c r="G543" i="1"/>
  <c r="G542" i="1"/>
  <c r="G541" i="1"/>
  <c r="G540" i="1"/>
  <c r="G537" i="1"/>
  <c r="G536" i="1"/>
  <c r="G535" i="1"/>
  <c r="G533" i="1"/>
  <c r="G530" i="1"/>
  <c r="G529" i="1"/>
  <c r="G528" i="1"/>
  <c r="G527" i="1"/>
  <c r="G524" i="1"/>
  <c r="G523" i="1"/>
  <c r="G522" i="1"/>
  <c r="G521" i="1"/>
  <c r="G518" i="1"/>
  <c r="G517" i="1"/>
  <c r="G516" i="1"/>
  <c r="G515" i="1"/>
  <c r="G512" i="1"/>
  <c r="G511" i="1"/>
  <c r="G509" i="1"/>
  <c r="G506" i="1"/>
  <c r="G505" i="1"/>
  <c r="G504" i="1"/>
  <c r="G503" i="1"/>
  <c r="G502" i="1"/>
  <c r="G499" i="1"/>
  <c r="G498" i="1"/>
  <c r="G497" i="1"/>
  <c r="G496" i="1"/>
  <c r="G493" i="1"/>
  <c r="G492" i="1"/>
  <c r="G491" i="1"/>
  <c r="G490" i="1"/>
  <c r="G487" i="1"/>
  <c r="G486" i="1"/>
  <c r="G484" i="1"/>
  <c r="G483" i="1"/>
  <c r="G482" i="1"/>
  <c r="G479" i="1"/>
  <c r="G478" i="1"/>
  <c r="G477" i="1"/>
  <c r="G476" i="1"/>
  <c r="G469" i="1"/>
  <c r="G466" i="1"/>
  <c r="G461" i="1"/>
  <c r="G462" i="1"/>
  <c r="G460" i="1"/>
  <c r="G451" i="1"/>
  <c r="G450" i="1"/>
  <c r="G449" i="1"/>
  <c r="G448" i="1"/>
  <c r="G440" i="1"/>
  <c r="G439" i="1"/>
  <c r="G438" i="1"/>
  <c r="G437" i="1"/>
  <c r="G436" i="1"/>
  <c r="G435" i="1"/>
  <c r="G431" i="1"/>
  <c r="G427" i="1"/>
  <c r="G426" i="1"/>
  <c r="G425" i="1"/>
  <c r="G424" i="1"/>
  <c r="G423" i="1"/>
  <c r="G422" i="1"/>
  <c r="G421" i="1"/>
  <c r="G416" i="1"/>
  <c r="G415" i="1"/>
  <c r="G414" i="1"/>
  <c r="G413" i="1"/>
  <c r="G412" i="1"/>
  <c r="G411" i="1"/>
  <c r="G410" i="1"/>
  <c r="G402" i="1"/>
  <c r="G400" i="1"/>
  <c r="G398" i="1"/>
  <c r="G396" i="1"/>
  <c r="G394" i="1"/>
  <c r="G386" i="1"/>
  <c r="G389" i="1"/>
  <c r="G751" i="1"/>
  <c r="G374" i="1"/>
  <c r="G371" i="1"/>
  <c r="G367" i="1"/>
  <c r="G365" i="1"/>
  <c r="G361" i="1"/>
  <c r="G358" i="1"/>
  <c r="G357" i="1"/>
  <c r="G356" i="1"/>
  <c r="G355" i="1"/>
  <c r="G354" i="1"/>
  <c r="G353" i="1"/>
  <c r="G352" i="1"/>
  <c r="G351" i="1"/>
  <c r="G350" i="1"/>
  <c r="G349" i="1"/>
  <c r="G343" i="1"/>
  <c r="G342" i="1"/>
  <c r="G341" i="1"/>
  <c r="G339" i="1"/>
  <c r="G338" i="1"/>
  <c r="G332" i="1"/>
  <c r="G334" i="1"/>
  <c r="G746" i="1"/>
  <c r="G321" i="1"/>
  <c r="G319" i="1"/>
  <c r="G316" i="1"/>
  <c r="G312" i="1"/>
  <c r="G309" i="1"/>
  <c r="G300" i="1"/>
  <c r="G297" i="1"/>
  <c r="G296" i="1"/>
  <c r="G295" i="1"/>
  <c r="G294" i="1"/>
  <c r="G293" i="1"/>
  <c r="G289" i="1"/>
  <c r="G287" i="1"/>
  <c r="G285" i="1"/>
  <c r="G284" i="1"/>
  <c r="G282" i="1"/>
  <c r="G280" i="1"/>
  <c r="G278" i="1"/>
  <c r="G277" i="1"/>
  <c r="G274" i="1"/>
  <c r="G272" i="1"/>
  <c r="G269" i="1"/>
  <c r="G267" i="1"/>
  <c r="G266" i="1"/>
  <c r="G259" i="1"/>
  <c r="G258" i="1"/>
  <c r="G256" i="1"/>
  <c r="G255" i="1"/>
  <c r="G251" i="1"/>
  <c r="G250" i="1"/>
  <c r="G249" i="1"/>
  <c r="G248" i="1"/>
  <c r="G247" i="1"/>
  <c r="G246" i="1"/>
  <c r="G245" i="1"/>
  <c r="G236" i="1"/>
  <c r="G237" i="1"/>
  <c r="G238" i="1"/>
  <c r="G239" i="1"/>
  <c r="G240" i="1"/>
  <c r="G241" i="1"/>
  <c r="G235" i="1"/>
  <c r="G166" i="1"/>
  <c r="G226" i="1"/>
  <c r="G223" i="1"/>
  <c r="G220" i="1"/>
  <c r="G216" i="1"/>
  <c r="G204" i="1"/>
  <c r="G202" i="1"/>
  <c r="G199" i="1"/>
  <c r="G198" i="1"/>
  <c r="G196" i="1"/>
  <c r="G193" i="1"/>
  <c r="G192" i="1"/>
  <c r="G190" i="1"/>
  <c r="G188" i="1"/>
  <c r="G186" i="1"/>
  <c r="G182" i="1"/>
  <c r="G178" i="1"/>
  <c r="G176" i="1"/>
  <c r="G172" i="1"/>
  <c r="G171" i="1"/>
  <c r="G170" i="1"/>
  <c r="G168" i="1"/>
  <c r="G165" i="1"/>
  <c r="G164" i="1"/>
  <c r="G162" i="1"/>
  <c r="G160" i="1"/>
  <c r="G158" i="1"/>
  <c r="G154" i="1"/>
  <c r="G153" i="1"/>
  <c r="G152" i="1"/>
  <c r="G150" i="1"/>
  <c r="G148" i="1"/>
  <c r="G147" i="1"/>
  <c r="G146" i="1"/>
  <c r="G145" i="1"/>
  <c r="G143" i="1"/>
  <c r="G141" i="1"/>
  <c r="G123" i="1"/>
  <c r="G125" i="1"/>
  <c r="G734" i="1"/>
  <c r="G117" i="1"/>
  <c r="G119" i="1"/>
  <c r="G733" i="1"/>
  <c r="G111" i="1"/>
  <c r="G110" i="1"/>
  <c r="G104" i="1"/>
  <c r="G103" i="1"/>
  <c r="G97" i="1"/>
  <c r="G96" i="1"/>
  <c r="G90" i="1"/>
  <c r="G89" i="1"/>
  <c r="G83" i="1"/>
  <c r="G82" i="1"/>
  <c r="G76" i="1"/>
  <c r="G78" i="1"/>
  <c r="G727" i="1"/>
  <c r="G63" i="1"/>
  <c r="G64" i="1"/>
  <c r="G70" i="1"/>
  <c r="G72" i="1"/>
  <c r="G726" i="1"/>
  <c r="G62" i="1"/>
  <c r="G61" i="1"/>
  <c r="G50" i="1"/>
  <c r="G51" i="1"/>
  <c r="G52" i="1"/>
  <c r="G738" i="1"/>
  <c r="G664" i="1"/>
  <c r="G636" i="1"/>
  <c r="G762" i="1"/>
  <c r="G472" i="1"/>
  <c r="G755" i="1"/>
  <c r="G628" i="1"/>
  <c r="G582" i="1"/>
  <c r="G756" i="1"/>
  <c r="G99" i="1"/>
  <c r="G730" i="1"/>
  <c r="G443" i="1"/>
  <c r="G753" i="1"/>
  <c r="G405" i="1"/>
  <c r="G752" i="1"/>
  <c r="G454" i="1"/>
  <c r="G754" i="1"/>
  <c r="G323" i="1"/>
  <c r="G742" i="1"/>
  <c r="G377" i="1"/>
  <c r="G54" i="1"/>
  <c r="G106" i="1"/>
  <c r="G731" i="1"/>
  <c r="G303" i="1"/>
  <c r="G741" i="1"/>
  <c r="G262" i="1"/>
  <c r="G740" i="1"/>
  <c r="G92" i="1"/>
  <c r="G729" i="1"/>
  <c r="G229" i="1"/>
  <c r="G739" i="1"/>
  <c r="G85" i="1"/>
  <c r="G728" i="1"/>
  <c r="G113" i="1"/>
  <c r="G732" i="1"/>
  <c r="G66" i="1"/>
  <c r="G725" i="1"/>
  <c r="G379" i="1"/>
  <c r="G748" i="1"/>
  <c r="G747" i="1"/>
  <c r="G764" i="1"/>
  <c r="G772" i="1"/>
  <c r="G770" i="1"/>
  <c r="G743" i="1"/>
  <c r="G584" i="1"/>
  <c r="G757" i="1"/>
  <c r="G127" i="1"/>
  <c r="G689" i="1"/>
  <c r="G776" i="1"/>
  <c r="G699" i="1"/>
  <c r="G694" i="1"/>
  <c r="G690" i="1"/>
  <c r="G784" i="1"/>
  <c r="G780" i="1"/>
  <c r="G777" i="1"/>
  <c r="G778" i="1"/>
  <c r="G700" i="1"/>
  <c r="G701" i="1"/>
  <c r="G695" i="1"/>
  <c r="G696" i="1"/>
  <c r="G691" i="1"/>
  <c r="G785" i="1" l="1"/>
  <c r="G781" i="1"/>
  <c r="G782" i="1"/>
  <c r="G786" i="1"/>
</calcChain>
</file>

<file path=xl/sharedStrings.xml><?xml version="1.0" encoding="utf-8"?>
<sst xmlns="http://schemas.openxmlformats.org/spreadsheetml/2006/main" count="1098" uniqueCount="692">
  <si>
    <t>BORDEREAU DE DÉCOMPOSITION DU PRIX GLOBAL ET FORFAITAIRE - Phase DCE</t>
  </si>
  <si>
    <t>S.E.T.E.S. SA INGENIERIE - Quartier de l'Arsenal - 14 Avenue des Tilleuls - BP 70932 - 65009 TARBES Cedex</t>
  </si>
  <si>
    <t>Tél : 05 62 34 25 54 - Email : secretariat.setes@setes.fr</t>
  </si>
  <si>
    <t>CNED ET RÉSEAU CANOPÉ TOULOUSE</t>
  </si>
  <si>
    <t>Réaménagement des espaces de travail sur le site du CNED à TOULOUSE</t>
  </si>
  <si>
    <t>occupé par le réseau Canopé et le CNED</t>
  </si>
  <si>
    <t xml:space="preserve">LOT N° 11 : PLOMBERIE SANITAIRE - CHAUFFAGE - CLIMATISATION - VENTILATION </t>
  </si>
  <si>
    <t>Désignation des travaux</t>
  </si>
  <si>
    <t>U</t>
  </si>
  <si>
    <t>Q</t>
  </si>
  <si>
    <t>Q  Entrp</t>
  </si>
  <si>
    <t>Prix                unitaires - HT</t>
  </si>
  <si>
    <t>Prix                   totaux - HT</t>
  </si>
  <si>
    <t>RÈGLEMENT DE CONSULTATION</t>
  </si>
  <si>
    <t>UTILISATION DU DQE</t>
  </si>
  <si>
    <t>L'offre doit être obligatoirement établie ou reportée sur ce document. Tous les postes et toutes les lignes doivent être chiffrés, à défaut, l'offre pourra ne pas être prise en considération.</t>
  </si>
  <si>
    <t>Les entreprises sont tenues de vérifier les quantités mentionnées sur ce document avant de remettre leur offre.</t>
  </si>
  <si>
    <t>Dans tous les cas, les marchés seront passés à prix forfaitaire. Toutes réclamations ultérieures concernant les quantités ne seront pas acceptées.</t>
  </si>
  <si>
    <t>Note concernant les marques proposées dans le CCTP et le DPGF</t>
  </si>
  <si>
    <t>Nous rappelons aux entreprises que les marques indiquées dans les pièces écrites du présent appel d'offres sont données dans le but de situer le niveau des prestations. Il est donc laissé toute latitude aux entreprises pour proposer des produits de marque différente présentant des caractéristiques équivalentes.</t>
  </si>
  <si>
    <t>Avertissement</t>
  </si>
  <si>
    <t>Avant de remettre leur offre, les entreprises sont tenues de se rendre sur les lieux pour évaluer au plus juste la nature des travaux à réaliser.</t>
  </si>
  <si>
    <t>Les travaux mentionnés au présent document pourront être enclenchés en tranches successives définies par le Maître d'Ouvrage sans entraîner de plus values.</t>
  </si>
  <si>
    <t>Responsable : Christophe DECAIX</t>
  </si>
  <si>
    <t>00 - ÉTUDES D'EXÉCUTION DES TRAVAUX (EXE) À CHARGE DU PRÉSENT LOT</t>
  </si>
  <si>
    <t/>
  </si>
  <si>
    <t>00-1</t>
  </si>
  <si>
    <t>Notes de Calculs - Plans des travaux à réaliser</t>
  </si>
  <si>
    <t>u</t>
  </si>
  <si>
    <t>00-2</t>
  </si>
  <si>
    <t>Etablissement et fourniture des DOE selon CCTP du présent lot et CCTP0</t>
  </si>
  <si>
    <t>00-3</t>
  </si>
  <si>
    <t>Formation du personnel à l'utilisation des différents équipements mis en œuvre par le présent lot</t>
  </si>
  <si>
    <t>Sous-Total POSTE 00 - ÉTUDES D'EXÉCUTION (EXE)</t>
  </si>
  <si>
    <t>01 - DEPOSE / DEMOLITION / EVACUATION / ADAPTATION</t>
  </si>
  <si>
    <t>1.1 - Généralités</t>
  </si>
  <si>
    <t>1-1-1</t>
  </si>
  <si>
    <t>Réseau intérieur provisoire d'eau</t>
  </si>
  <si>
    <t>ens</t>
  </si>
  <si>
    <t>1-1-2</t>
  </si>
  <si>
    <t>Installation de chantier (à l'intérieur du bâtiment - en deux fois - compris connexion internet en salle de réunion) - selon PIC marché et description dans le CCTP du présent lot</t>
  </si>
  <si>
    <t>1-1-3</t>
  </si>
  <si>
    <t>Panneau de chantier</t>
  </si>
  <si>
    <t>1-1-4</t>
  </si>
  <si>
    <t>Constat d'huissier préalable à l'ensemble des travaux de tous les corps d'état, portant sur la totalité du bâtiment et ses extérieures</t>
  </si>
  <si>
    <t>Sous-total 1.1 - Généralités</t>
  </si>
  <si>
    <t>1.2 - Production Chaud</t>
  </si>
  <si>
    <t>1-2-1</t>
  </si>
  <si>
    <t>Dépose et évacuation des réseaux en sous-station  cp élec</t>
  </si>
  <si>
    <t>Sous-total 1.2 - Production Chaud</t>
  </si>
  <si>
    <t>1.3 - Production Froid</t>
  </si>
  <si>
    <t>1-3-1</t>
  </si>
  <si>
    <t>Dépose et évacuation pompes et réseaux associés</t>
  </si>
  <si>
    <t>Sous-total 1.3 - Production Froid</t>
  </si>
  <si>
    <t>1.4 - Installations à détente directe</t>
  </si>
  <si>
    <t>1-4-1</t>
  </si>
  <si>
    <t>Récupération fluide, déconnexion etc</t>
  </si>
  <si>
    <t>1-4-2</t>
  </si>
  <si>
    <t>Dépose des réseaux, unités etc</t>
  </si>
  <si>
    <t>Sous-total 1.4 - Installations à détente directe</t>
  </si>
  <si>
    <t>1.5 - Distribution chaud et froid</t>
  </si>
  <si>
    <t>1-5-1</t>
  </si>
  <si>
    <t>Dépose des réseaux de chauffage et d'eau glacée, compris intégration de vannes de coupure le cas échéant</t>
  </si>
  <si>
    <t>1-5-2</t>
  </si>
  <si>
    <t>Dépose des réseaux condensats</t>
  </si>
  <si>
    <t>Sous-total 1.5 - Distribution chaud et froid</t>
  </si>
  <si>
    <t>1.6 - Terminaux chaud et froid</t>
  </si>
  <si>
    <t>1-6-1</t>
  </si>
  <si>
    <t>Dépose des radiateurs et ventilo-convecteurs dans le bâtiment A</t>
  </si>
  <si>
    <t>1-6-2</t>
  </si>
  <si>
    <t>Dépose équipements de régulations</t>
  </si>
  <si>
    <t>Sous-total 1.6 - Terminaux chaud et froid</t>
  </si>
  <si>
    <t>1.7 - Ventilation</t>
  </si>
  <si>
    <t>1-7-1</t>
  </si>
  <si>
    <t>Dépose caissons VMC et CTA DF</t>
  </si>
  <si>
    <t>1-7-2</t>
  </si>
  <si>
    <t>Dépose réseaux VMC</t>
  </si>
  <si>
    <t>Sous-total 1.7 - Ventilation</t>
  </si>
  <si>
    <t>1.8 - Plomberie</t>
  </si>
  <si>
    <t>1-8-1</t>
  </si>
  <si>
    <t>Dépose réseaux de distribution - compris vannes d'isolement pour maintien alimentation bâtiment B</t>
  </si>
  <si>
    <t>1-8-2</t>
  </si>
  <si>
    <t>Dépose cumulus et appareils sanitaires dans zones concernées</t>
  </si>
  <si>
    <t>Sous-total 1.8 - Plomberie</t>
  </si>
  <si>
    <t>1.9 - Extinction Incendie</t>
  </si>
  <si>
    <t>1-9-1</t>
  </si>
  <si>
    <t>Dépose des extincteurs, plans et consignes</t>
  </si>
  <si>
    <t>Sous-total 1.9 - Extinction Incendie</t>
  </si>
  <si>
    <t>1.10 - Ventilation Toiture</t>
  </si>
  <si>
    <t>1-10-1</t>
  </si>
  <si>
    <t>Réalisation des ventilations toitures conformément au descriptif du CCTP, compris ouverture et reprise d'étanchéité, mise en œuvre Pipeco ou équivalent en DN160, gaine, té souche et grille anti-volatile</t>
  </si>
  <si>
    <t>Sous-total 1.10 - Ventilation Toiture</t>
  </si>
  <si>
    <t>Sous-Total  - 01  DEPOSE / DEMOLITION / EVACUATION / ADAPTATION</t>
  </si>
  <si>
    <t>02 - CHAUFFAGE / CLIMATISATION</t>
  </si>
  <si>
    <t xml:space="preserve">2.1 - Généralités </t>
  </si>
  <si>
    <t>PM</t>
  </si>
  <si>
    <t>Sous-total 2.1 - Généralités</t>
  </si>
  <si>
    <t xml:space="preserve">  -</t>
  </si>
  <si>
    <t>2.2 - Production Chaud et Froid</t>
  </si>
  <si>
    <t>Vanne d'isolement à brides à commande 1/4 de tour avec corps à oreilles taraudées monté entre brides avec joint et boulons.</t>
  </si>
  <si>
    <t>2-2-1</t>
  </si>
  <si>
    <t xml:space="preserve">     - DN : 80</t>
  </si>
  <si>
    <t>Vanne d'isolement à boisseau sphérique et à commande 1/4 de tour avec corps taraudé,équipée des raccords.</t>
  </si>
  <si>
    <t>2-2-2</t>
  </si>
  <si>
    <t xml:space="preserve">     - DN : 15</t>
  </si>
  <si>
    <t xml:space="preserve">Vanne d'équilibrage à contrôle électronique de marque TA CONTROL ou similaire série STAF avec corps à brides. </t>
  </si>
  <si>
    <t>2-2-3</t>
  </si>
  <si>
    <t>2-2-4</t>
  </si>
  <si>
    <t>Thermomètre de contrôle à colonne de liquide de précision = 1 % avec plongeur et doigt de gant DN 15. 120°C</t>
  </si>
  <si>
    <t>2-2-5</t>
  </si>
  <si>
    <t>Kit HTM pour mesure de la pression différentielle, compris vannes, flexible, manomètre.</t>
  </si>
  <si>
    <t>2-2-6</t>
  </si>
  <si>
    <t>Vanne troies voies</t>
  </si>
  <si>
    <t>Filtre à tamis oblique, en laiton, à brides.</t>
  </si>
  <si>
    <t>2-2-7</t>
  </si>
  <si>
    <t>Pompe de circulation électronique de fluide chauffant de marque GRUNDFOS ou similaire série MAGNA3-D, y compris raccords union ou brides suivant diamètres.</t>
  </si>
  <si>
    <t>2-2-8</t>
  </si>
  <si>
    <t xml:space="preserve">     - Type : MAGNA3D 80 - 120 Tri 400 V.</t>
  </si>
  <si>
    <t>2-2-9</t>
  </si>
  <si>
    <t>Compteur d'énergie à ultrasons pour installation de chauffage collective, de marque SAPPEL ou équivalent. Série SHARKY. Raccordement DN80. Cet appareil sera équipé d'une carte radio. Y compris raccords et toutes sujétions de pose.</t>
  </si>
  <si>
    <t>2-2-10</t>
  </si>
  <si>
    <t>Sonde sur retour pour raccordement au compteur d'énergie, compris liaison à ce dernier</t>
  </si>
  <si>
    <t>* Pour panoplie réseau chauffage bâtiment A en sous-station</t>
  </si>
  <si>
    <t>2-2-11</t>
  </si>
  <si>
    <t>2-2-12</t>
  </si>
  <si>
    <t>2-2-13</t>
  </si>
  <si>
    <t>2-2-14</t>
  </si>
  <si>
    <t>2-2-15</t>
  </si>
  <si>
    <t>2-2-16</t>
  </si>
  <si>
    <t>2-2-17</t>
  </si>
  <si>
    <t>2-2-18</t>
  </si>
  <si>
    <t>2-2-19</t>
  </si>
  <si>
    <t>2-2-20</t>
  </si>
  <si>
    <t>* Pour panoplie réseau eau glacée en toiture technique</t>
  </si>
  <si>
    <t>Vase d'expansion à vessie sous pression d'air ou d'azote.</t>
  </si>
  <si>
    <t>2-2-21</t>
  </si>
  <si>
    <t xml:space="preserve">     - Capacité  : 110 litres.</t>
  </si>
  <si>
    <t>2-2-22</t>
  </si>
  <si>
    <t xml:space="preserve">     - DN : 20</t>
  </si>
  <si>
    <t>* Pour mise en œuvre d'un dispositif d'expansion sur chacun des deux réseaux</t>
  </si>
  <si>
    <t>Séparateur pour microbulles et particules de boues pour installation de chauffage. De marque PNEUMATEX ou équivalent série ZEPARO. Corps en acier, équipé de raccords à bride PN16, séparateur helistill, vanne de chasse, tête de purge leakfree sécurisée anti fuite, compatible jusqu'à 50% d'antigel, y compris calorifuge et toutes sujétions de pose.</t>
  </si>
  <si>
    <t xml:space="preserve"> </t>
  </si>
  <si>
    <t>2-2-23</t>
  </si>
  <si>
    <t xml:space="preserve">   - ZIO100F. DN100</t>
  </si>
  <si>
    <t>* Pour mise en œuvre d'un séparateur</t>
  </si>
  <si>
    <t>2-2-24</t>
  </si>
  <si>
    <t xml:space="preserve">Clapet anti-retour à montage universel à corps taraudé, avec raccords. </t>
  </si>
  <si>
    <t>2-2-25</t>
  </si>
  <si>
    <t>Compteur de débit d'eau volumétrique de marque SAPPEL ou similaire à corps taraudé de catégorie C. Type ALTAIR, première prise.</t>
  </si>
  <si>
    <t>2-2-26</t>
  </si>
  <si>
    <t xml:space="preserve">     - DN : 15      1,5m3/h</t>
  </si>
  <si>
    <t>Disconnecteur de raccordement à zone de pression réduite non contrôlable à corps taraudé, avec raccords montés. Pour installation de chauffage domestique, 70 KW. PN 10 bars- Temp. Maxi 65°C, type AC.</t>
  </si>
  <si>
    <t>2-2-27</t>
  </si>
  <si>
    <t>2-2-28</t>
  </si>
  <si>
    <t>Manomètre de contrôle à cadran diamètre 80 mm monté sur robinet 1/4 de tour et de précision = 1 %.</t>
  </si>
  <si>
    <t>Canalisations de distribution réalisées à l'aide de tubes en cuivre écrouï. Colliers et raccords compris.</t>
  </si>
  <si>
    <t>2-2-29</t>
  </si>
  <si>
    <t xml:space="preserve">     - Diamètre 20/22</t>
  </si>
  <si>
    <t>ml</t>
  </si>
  <si>
    <t>Calorifugeage des réseaux réalisé à l'aide de fourreaux en mousse de polyuréthane de 19 mm d'épaisseur, de marque ARMAFLEX ou similaire, type AC.</t>
  </si>
  <si>
    <t>2-2-30</t>
  </si>
  <si>
    <t xml:space="preserve">     - Pour tube DN 20</t>
  </si>
  <si>
    <t>2-2-31</t>
  </si>
  <si>
    <t>Bouteille d'injection de 12L montée en position verticale , avec entonnoir  vanne à boisseau 26/34 et tés de raccordement.</t>
  </si>
  <si>
    <t>* Pour réalisation du réseau de remplissage chauffage</t>
  </si>
  <si>
    <t>2-2-32</t>
  </si>
  <si>
    <t>Robinet de prise d'échantillon avec embout à flamber en laiton poli DN 15.</t>
  </si>
  <si>
    <t>2-2-33</t>
  </si>
  <si>
    <t>2-2-34</t>
  </si>
  <si>
    <t xml:space="preserve">Adoucisseur d'eau de marque CILLIT type REFLEX 270 EASY 50  comprenant: </t>
  </si>
  <si>
    <t>* - kit by pass</t>
  </si>
  <si>
    <t>* - Bac à sel</t>
  </si>
  <si>
    <t>* - Bouteille à résine</t>
  </si>
  <si>
    <t>* - Vanne automatique 5 cycles</t>
  </si>
  <si>
    <t>* - Compteur et clapet anti retour.</t>
  </si>
  <si>
    <t>* - Tuyaux souples de raccordement</t>
  </si>
  <si>
    <t>* - Robinet de puisage amont/aval</t>
  </si>
  <si>
    <t>* - Coffret de génération de chlore</t>
  </si>
  <si>
    <t>* - Charge en sel</t>
  </si>
  <si>
    <t>* - Mise en service</t>
  </si>
  <si>
    <t>2-2-35</t>
  </si>
  <si>
    <t>Filtre CILLIT GALILEO COMBI 2"</t>
  </si>
  <si>
    <t>* Pour mise en place d'un adoucisseur en local technique</t>
  </si>
  <si>
    <t>Canalisations de distribution réalisées à l'aide de tubes en acier noir. Supportage, colliers et raccords compris.</t>
  </si>
  <si>
    <t>2-2-36</t>
  </si>
  <si>
    <t xml:space="preserve">     - Diamètre 88,9 x 3,2</t>
  </si>
  <si>
    <t>* Pour réalisation des réseaux de liaison en sous-station et en toiture technique</t>
  </si>
  <si>
    <t>2-2-37</t>
  </si>
  <si>
    <t>Calorifugeage des réseaux d'eau glacée et des accessoires réalisé à l'aide de polyuréthane de 25 mm d'épaisseur avec revêtement extérieur ISOXAL.</t>
  </si>
  <si>
    <t>m²</t>
  </si>
  <si>
    <t>* Pour calorifuge des réseaux chauffage et eau glacée cheminant en toiture technique et en sous-station</t>
  </si>
  <si>
    <t>2-2-38</t>
  </si>
  <si>
    <t>Traçage électrique (câble + connectique + thermostat)</t>
  </si>
  <si>
    <t>* Pour traçage des réseaux extérieurs d'eau glacée</t>
  </si>
  <si>
    <t>Sous-total 2.2 - Production Chaud et Froid</t>
  </si>
  <si>
    <t>2.3 - Distribution Chaud et Froid</t>
  </si>
  <si>
    <t>2-3-1</t>
  </si>
  <si>
    <t xml:space="preserve">     - DN 15</t>
  </si>
  <si>
    <t>2-3-2</t>
  </si>
  <si>
    <t xml:space="preserve">     - DN 20</t>
  </si>
  <si>
    <t>2-3-3</t>
  </si>
  <si>
    <t xml:space="preserve">     - DN 26/34</t>
  </si>
  <si>
    <t>2-3-4</t>
  </si>
  <si>
    <t xml:space="preserve">     - DN 33/42</t>
  </si>
  <si>
    <t>2-3-5</t>
  </si>
  <si>
    <t xml:space="preserve">     - DN 40/49</t>
  </si>
  <si>
    <t>2-3-6</t>
  </si>
  <si>
    <t xml:space="preserve">     - DN 50/60</t>
  </si>
  <si>
    <t>2-3-7</t>
  </si>
  <si>
    <t xml:space="preserve">     - Diamètre 70 x 2,9</t>
  </si>
  <si>
    <t>* Pour réalisation des réseaux de distribution.</t>
  </si>
  <si>
    <t>Calorifugeage des réseaux réalisé à l'aide de fourreaux en mousse de polyuréthane de 25 mm d'épaisseur, de marque ARMAFLEX ou similaire, type AC.</t>
  </si>
  <si>
    <t>2-3-8</t>
  </si>
  <si>
    <t xml:space="preserve">     - Pour tube DN 15</t>
  </si>
  <si>
    <t>2-3-9</t>
  </si>
  <si>
    <t>2-3-10</t>
  </si>
  <si>
    <t xml:space="preserve">     - Pour tube DN 25</t>
  </si>
  <si>
    <t>2-3-11</t>
  </si>
  <si>
    <t xml:space="preserve">     - Pour tube DN 32</t>
  </si>
  <si>
    <t>2-3-12</t>
  </si>
  <si>
    <t xml:space="preserve">     - Pour tube DN 40</t>
  </si>
  <si>
    <t>2-3-13</t>
  </si>
  <si>
    <t xml:space="preserve">     - Pour tube DN 50</t>
  </si>
  <si>
    <t>2-3-14</t>
  </si>
  <si>
    <t>Calorifugeage des réseaux de chauffage réalisé à l'aide de coquilles de laine de verre de 30 mm d'épaisseur avec revêtement extérieur ALU</t>
  </si>
  <si>
    <t>* Pour réalisation du calorifuge des réseaux sur l'ensemble de leur distribution. Les réseaux froids seront fixés à l'aide de colliers adaptés au calorifuge.</t>
  </si>
  <si>
    <t>2-3-15</t>
  </si>
  <si>
    <t xml:space="preserve">     - DN : 26</t>
  </si>
  <si>
    <t>2-3-16</t>
  </si>
  <si>
    <t xml:space="preserve">     - DN : 50</t>
  </si>
  <si>
    <t xml:space="preserve">Vanne d'équilibrage à contrôle électronique de marque TA CONTROL ou similaire série STAD à corps taraudé. </t>
  </si>
  <si>
    <t>2-3-17</t>
  </si>
  <si>
    <t xml:space="preserve">     - DN : 25</t>
  </si>
  <si>
    <t>2-3-18</t>
  </si>
  <si>
    <t>* Pour mise en œuvre de vannes de coupures en début de chaque antenne et tous les 10 appareils, et de vannes d'équilibrage au niveau de chaque antenne</t>
  </si>
  <si>
    <t>Sous-total 2.3 - Distribution Chaud et Froid</t>
  </si>
  <si>
    <t>2.4 - Terminaux Chaud et Froid</t>
  </si>
  <si>
    <t>2-4-1</t>
  </si>
  <si>
    <t>Fourniture et pose ventilo-convecteurs 4 tubes équipés de leur propre régulation, en allège, carrossé, de marque Systemair modèle SCC30 ou équivalent</t>
  </si>
  <si>
    <t>2-4-2</t>
  </si>
  <si>
    <t>Mise en service des ventilo-convecteurs</t>
  </si>
  <si>
    <t>2-4-3</t>
  </si>
  <si>
    <t xml:space="preserve">     - DN : 12</t>
  </si>
  <si>
    <t>2-4-4</t>
  </si>
  <si>
    <t>Canalisations de raccordement en polyéthylène réticulé à poser sous fourreaux encastrés. Y compris raccords et tés.</t>
  </si>
  <si>
    <t>2-4-5</t>
  </si>
  <si>
    <t xml:space="preserve">     - DN : 13/16</t>
  </si>
  <si>
    <t>* Pour mise en œuvre de ventilo-convecteurs type cassettes plafonnières, nombre et positions selon plans CVC</t>
  </si>
  <si>
    <t>2-4-6</t>
  </si>
  <si>
    <t>Fourniture et pose gainable 4 tubes équipés de leur propre régulation, en plafond, non carrossé, de marque Systemair modèle Ductys ou équivalent</t>
  </si>
  <si>
    <t>Mise en service des gainables</t>
  </si>
  <si>
    <t>2-4-7</t>
  </si>
  <si>
    <t>2-4-8</t>
  </si>
  <si>
    <t>Diffuseur circulaire plafonnier de marque ATLANTIC ou équivalent, de type DAC. Y compris accessoires de montage.</t>
  </si>
  <si>
    <t>2-4-9</t>
  </si>
  <si>
    <t xml:space="preserve">     - Æ200 mm, 300 à 600m3/h.</t>
  </si>
  <si>
    <t>2-4-10</t>
  </si>
  <si>
    <t>Grilles de reprises en faux-plafond porte-filtre de marque France Air ou équivalent modèle GFF P38, compris filtre média</t>
  </si>
  <si>
    <t>Gaine flexible de raccordement en aluminium de marque ALDES ou similaire série ALGAINE ALU CALORIFUGEE. M0</t>
  </si>
  <si>
    <t>2-4-11</t>
  </si>
  <si>
    <t xml:space="preserve">     - DN 200</t>
  </si>
  <si>
    <t>2-4-12</t>
  </si>
  <si>
    <t>* Pour mise en œuvre de ventilo-convecteurs gainable,nombre et positions selon plans CVC</t>
  </si>
  <si>
    <t>Radiateur en acier monobloc de couleur standard de marque FINIMETAL ou similaire série 3000.</t>
  </si>
  <si>
    <t>2-4-13</t>
  </si>
  <si>
    <t xml:space="preserve">    - Type : 30 - 21 H 600</t>
  </si>
  <si>
    <t>2-4-14</t>
  </si>
  <si>
    <t>Robinet de radiateur thermostatisable d'équerre corps chromé DN 15, équipé en base de tête manuelle.</t>
  </si>
  <si>
    <t>2-4-15</t>
  </si>
  <si>
    <t>Tête thermostatique à bulbe incorporé, Marque: DANFOSS ou similaire. RAE5054.</t>
  </si>
  <si>
    <t>2-4-16</t>
  </si>
  <si>
    <t>Robinet de vidange à tétine avec corps chromé DN 15.</t>
  </si>
  <si>
    <t>2-4-17</t>
  </si>
  <si>
    <t>Purgeur d'air chromé orientable DN 15.</t>
  </si>
  <si>
    <t>* Pour mise en œuvre de radiateurs neufs</t>
  </si>
  <si>
    <t>2-4-18</t>
  </si>
  <si>
    <t>Désembouage des radiateurs existants</t>
  </si>
  <si>
    <t>* Pour désembouage des radiateurs existants</t>
  </si>
  <si>
    <t>Sous-total 2.4 - Terminaux Chaud et Froid</t>
  </si>
  <si>
    <t>2.5 - Locaux avec traitement à détente directe</t>
  </si>
  <si>
    <t>Unité extérieure de climatisation de marque HITACHI ou similaire, série SUMMIT.</t>
  </si>
  <si>
    <t>2-5-1</t>
  </si>
  <si>
    <t xml:space="preserve">     - Type : SUMMIT RAC</t>
  </si>
  <si>
    <t>Unité intérieure de climatisation de marque HITACHI ou similaire, série SUMMIT.</t>
  </si>
  <si>
    <t>2-5-2</t>
  </si>
  <si>
    <t xml:space="preserve">     - Type : SUMMIT RAS</t>
  </si>
  <si>
    <t>* Puissance unitaire 2,5kW pour locaux salles informatiques</t>
  </si>
  <si>
    <t>Liaisons frigorifiques réalisés en couronne de cuivre, prés isolés,  y compris raccords :</t>
  </si>
  <si>
    <t>2-5-3</t>
  </si>
  <si>
    <t xml:space="preserve">     - 3/8" - 5/8"</t>
  </si>
  <si>
    <t>Lignes de raccordement réalisées à l'aide de câbles U 1000 RO 2 V en cuivre posés sur chemin de câbles y compris repérages,raccordement et chemins de câbles.</t>
  </si>
  <si>
    <t>2-5-4</t>
  </si>
  <si>
    <t xml:space="preserve">     - Section : 5 x 1,5 mm2</t>
  </si>
  <si>
    <t>2-5-5</t>
  </si>
  <si>
    <t>Mise en service des installations à détente directe</t>
  </si>
  <si>
    <t>Sous-total 2.5 - Locaux avec traitement à détente directe</t>
  </si>
  <si>
    <t>Sous-Total  - 02 - CHAUFFAGE / CLIMATISATION</t>
  </si>
  <si>
    <t>03 - VENTILATION</t>
  </si>
  <si>
    <t>3.1 - Généralités</t>
  </si>
  <si>
    <t>3-1-1</t>
  </si>
  <si>
    <t>Adaptation des réseaux de ventilation de la bibliothèque et de désenfumage tel que décrit dans le CCTP du présent lot</t>
  </si>
  <si>
    <t>Sous-total 3.1 - Généralités</t>
  </si>
  <si>
    <t>3.2 - Ventilation Double Flux</t>
  </si>
  <si>
    <t>3-2-1</t>
  </si>
  <si>
    <t>Centrale de traitement d'air double-flux de marque Systemair ou équivalent, sans batterie, régulation embarquée avec programmation hebdomadaire, débit unitaire 15 000m3/h</t>
  </si>
  <si>
    <t>3-2-2</t>
  </si>
  <si>
    <t>Mise en service de la CTA double-flux</t>
  </si>
  <si>
    <t>Piège à son circulaire passif, de marque ALDES ou similaire, type OCTA, avec enveloppe extérieure galvanisée pleine et enveloppe intérieure galvanisée perforée garnie de laine de roche avec voile de verre MO.</t>
  </si>
  <si>
    <t>3-2-3</t>
  </si>
  <si>
    <t xml:space="preserve">     - DN 560</t>
  </si>
  <si>
    <t>3-2-4</t>
  </si>
  <si>
    <t>Prise et rejet d'air</t>
  </si>
  <si>
    <t>3-2-5</t>
  </si>
  <si>
    <t>Raccordement électrique sur attente à proximité, compris fourniture et pose arrêt de proximité</t>
  </si>
  <si>
    <t>* Pour mise en œuvre d'une CTA DF</t>
  </si>
  <si>
    <t>Gaines de ventilation réalisées à l'aide d'éléments galvanisés spiralés du commerce. Y compris coudes, tés, piquages et toutes sujétions de pose.</t>
  </si>
  <si>
    <t>3-2-6</t>
  </si>
  <si>
    <t xml:space="preserve">     - DN 125</t>
  </si>
  <si>
    <t>3-2-7</t>
  </si>
  <si>
    <t xml:space="preserve">     - DN 160</t>
  </si>
  <si>
    <t>3-2-8</t>
  </si>
  <si>
    <t>3-2-9</t>
  </si>
  <si>
    <t xml:space="preserve">     - DN 250</t>
  </si>
  <si>
    <t>3-2-10</t>
  </si>
  <si>
    <t xml:space="preserve">     - DN 315</t>
  </si>
  <si>
    <t>3-2-11</t>
  </si>
  <si>
    <t xml:space="preserve">     - DN 355</t>
  </si>
  <si>
    <t>3-2-12</t>
  </si>
  <si>
    <t xml:space="preserve">     - DN 400</t>
  </si>
  <si>
    <t>3-2-13</t>
  </si>
  <si>
    <t xml:space="preserve">     - DN 450</t>
  </si>
  <si>
    <t>3-2-14</t>
  </si>
  <si>
    <t xml:space="preserve">     - DN 500</t>
  </si>
  <si>
    <t>3-2-15</t>
  </si>
  <si>
    <t>* Pour réalisation des réseaux double-flux toutes zones</t>
  </si>
  <si>
    <t>3-2-16</t>
  </si>
  <si>
    <t>Calorifugeage extérieur des gaines réalisé à l'aide d'isolant de marque FRANCE-AIR ou similaire, série FIB-AIR ISOL de 25 mm d'épaisseur classé MO. Y compris fixations et toutes sujétions de pose.</t>
  </si>
  <si>
    <t>3-2-17</t>
  </si>
  <si>
    <t xml:space="preserve">     - Æ160 mm</t>
  </si>
  <si>
    <t>3-2-18</t>
  </si>
  <si>
    <t>* Pour diffusion et reprise d'air dans les différentes pièces</t>
  </si>
  <si>
    <t>Clapet coupe-feu 2 heures ISONE à faible perte de charge, de marque ALDES ou similaire; NO livrés avec déclencheur thermique à 70 °C.</t>
  </si>
  <si>
    <t>3-2-19</t>
  </si>
  <si>
    <t>* Pour mise en œuvre à la traversée des dalles de plancher et des cloisons coupe-feu</t>
  </si>
  <si>
    <t>3-2-20</t>
  </si>
  <si>
    <t>Registres motorisés associés à sonde CO²</t>
  </si>
  <si>
    <t>* Pour mise en œuvre dans les salles de réunions</t>
  </si>
  <si>
    <t>Sous-total 3.2 - Ventilation Double Flux</t>
  </si>
  <si>
    <t>Sous-Total  - 03 - VENTILATION</t>
  </si>
  <si>
    <t>04 - PLOMBERIE</t>
  </si>
  <si>
    <t>4.1 - Généralités</t>
  </si>
  <si>
    <t>4-1-1</t>
  </si>
  <si>
    <t>Adaptation diverses</t>
  </si>
  <si>
    <t>* Pour adaptation de l'ensemble des réseaux de plomberie du bâtiment existants non déposés gênants pour la réalisation des travaux tous corps d'état.</t>
  </si>
  <si>
    <t>Sous-total 4.1 - Généralités</t>
  </si>
  <si>
    <t>4.2 - AEP - Panoplies</t>
  </si>
  <si>
    <t>4-2-1</t>
  </si>
  <si>
    <t>Réducteur de pression d'eau</t>
  </si>
  <si>
    <t>4-2-2</t>
  </si>
  <si>
    <t>4-2-3</t>
  </si>
  <si>
    <t>Disconnecteur de raccordement ACS à zone de pression réduite contrôlable à corps taraudé, pour chaufferie supérieure à 70kW, avec raccords montés. Type BA.</t>
  </si>
  <si>
    <t>4-2-4</t>
  </si>
  <si>
    <t>Compteur de débit d'eau gros calibre. Marque SAPPEL ou similaire type: AQUILA.  Brides comprises.</t>
  </si>
  <si>
    <t>4-2-5</t>
  </si>
  <si>
    <t xml:space="preserve">     - DN : 50 : 15 à 40m3/h</t>
  </si>
  <si>
    <t>* Pour réalisation de la nouvelle panoplie de départ AEP</t>
  </si>
  <si>
    <t>Sous-total 4.2 - AEP - Panoplies</t>
  </si>
  <si>
    <t>4.3 - Distribution Eau Froide et Eau Chaude Sanitaire</t>
  </si>
  <si>
    <t>4-3-1</t>
  </si>
  <si>
    <t xml:space="preserve">     - Diamètre 12/14</t>
  </si>
  <si>
    <t>4-3-2</t>
  </si>
  <si>
    <t xml:space="preserve">     - Diamètre 16/18</t>
  </si>
  <si>
    <t>4-3-3</t>
  </si>
  <si>
    <t>4-3-4</t>
  </si>
  <si>
    <t xml:space="preserve">     - Diamètre 26/28</t>
  </si>
  <si>
    <t>4-3-5</t>
  </si>
  <si>
    <t xml:space="preserve">     - Diamètre 30/32</t>
  </si>
  <si>
    <t>4-3-6</t>
  </si>
  <si>
    <t xml:space="preserve">     - Diamètre 40/42</t>
  </si>
  <si>
    <t>4-3-7</t>
  </si>
  <si>
    <t xml:space="preserve">     - Diamètre 50/52</t>
  </si>
  <si>
    <t>* Pour réalisation de l'ensemble des nouveaux réseaux de distribution EF et ECS à l'intérieur du bâtiment, cheminant en plafond ou en apparent.</t>
  </si>
  <si>
    <t>4-3-8</t>
  </si>
  <si>
    <t xml:space="preserve">     - Pour tube DN 12</t>
  </si>
  <si>
    <t>4-3-9</t>
  </si>
  <si>
    <t xml:space="preserve">     - Pour tube DN 16</t>
  </si>
  <si>
    <t>4-3-10</t>
  </si>
  <si>
    <t>4-3-11</t>
  </si>
  <si>
    <t xml:space="preserve">     - Pour tube DN 26</t>
  </si>
  <si>
    <t>4-3-12</t>
  </si>
  <si>
    <t xml:space="preserve">     - Pour tube DN 30</t>
  </si>
  <si>
    <t>4-3-13</t>
  </si>
  <si>
    <t>4-3-14</t>
  </si>
  <si>
    <t>* Pour calorifuge de l'ensemble des nouveaux réseaux de distribution EF et ECS à l'intérieur du bâtiment, cheminant en plénum ou en locaux non chauffés.</t>
  </si>
  <si>
    <t>4-3-15</t>
  </si>
  <si>
    <t>* Pour réalisation des réseaux d'alimentation EF et ECS encastrés en cloison.</t>
  </si>
  <si>
    <t>4-3-16</t>
  </si>
  <si>
    <t>4-3-17</t>
  </si>
  <si>
    <t>4-3-18</t>
  </si>
  <si>
    <t>4-3-19</t>
  </si>
  <si>
    <t xml:space="preserve">     - DN : 33</t>
  </si>
  <si>
    <t>4-3-20</t>
  </si>
  <si>
    <t xml:space="preserve">     - DN : 40</t>
  </si>
  <si>
    <t>4-3-21</t>
  </si>
  <si>
    <t>* Pour isolement individuel des appareils pour sanitaires créés, isolement des blocs sanitaires créés et existants, isolement des appareils isolés</t>
  </si>
  <si>
    <t>Sous-total 4.3 - Distribution Eau Froide et Eau Chaude Sanitaire</t>
  </si>
  <si>
    <t>4.4 - Production d'Eau Chaude Sanitaire</t>
  </si>
  <si>
    <t xml:space="preserve">Chauffe-eau électrique vertical mural de production d'eau chaude sanitaire de marque Thermor ou similaire, série ACI+. Eco-participation comprise. Catégorie C pour label promotelec. </t>
  </si>
  <si>
    <t>4-4-1</t>
  </si>
  <si>
    <t xml:space="preserve">     - Capacité : 50 litres.  Hauteur : 575mm</t>
  </si>
  <si>
    <t>4-4-2</t>
  </si>
  <si>
    <t xml:space="preserve">     - Capacité : 100 litres.  Hauteur : 910mm</t>
  </si>
  <si>
    <t>4-4-3</t>
  </si>
  <si>
    <t>Groupe de sécurité DN 20 taré à 7 bar avec garde d'air, siège inox et toutes sujétions de pose, pour chauffe eau vertical.</t>
  </si>
  <si>
    <t>4-4-4</t>
  </si>
  <si>
    <t>Siphon, raccordement à l'égout et toutes sujétions de pose.</t>
  </si>
  <si>
    <t>* Pour production d'ECS dans l'ensemble des sanitaires du bâtiment</t>
  </si>
  <si>
    <t>Sous-total 4.4 - Production d'Eau Chaude Sanitaire</t>
  </si>
  <si>
    <t>4.5 - Evacuations</t>
  </si>
  <si>
    <t>Chute d'évacuation posés en élévation et réalisés à l'aide de tubes en PVC compact EMe NF, raccordé sur les attentes laissées en limite du bâtiment. Y compris raccords accessoires, té à tampon en pied de colonne et toute sujétions de pose.</t>
  </si>
  <si>
    <t>4-5-1</t>
  </si>
  <si>
    <t>4-5-2</t>
  </si>
  <si>
    <t>4-5-3</t>
  </si>
  <si>
    <t xml:space="preserve">     - DN : 100</t>
  </si>
  <si>
    <t>* Pour réalisation des évacuations des nouveaux équipements sanitaires et raccordement aux réseaux existants à proximité</t>
  </si>
  <si>
    <t>Raccordement des vidanges en plinthe et réalisées à l'aide de tubes en PVC compact   M1, raccordées sur chute ou attente en sol.</t>
  </si>
  <si>
    <t>4-5-4</t>
  </si>
  <si>
    <t xml:space="preserve">     - DN : 32</t>
  </si>
  <si>
    <t>* Pour réalisation des réseaux de condensats pour l'ensemble des unités de climatisation du bâtiment et raccordement des cumulus électriques, compris siphons en amont du raccordement aux chutes existantes</t>
  </si>
  <si>
    <t>4-5-5</t>
  </si>
  <si>
    <t>Passage caméra en fin de chantier</t>
  </si>
  <si>
    <t>* Pour passage caméra en fin de chantier sur réseaux d'évacuations sous dalle afin d'identifier d'éventuels bouchons</t>
  </si>
  <si>
    <t>Sous-total 4.5 - Evacuations</t>
  </si>
  <si>
    <t>4.6 - Appareils Sanitaires</t>
  </si>
  <si>
    <t>4-6-1</t>
  </si>
  <si>
    <t>Pack WC Vitra Integra ou équivalent à poser PMR sans bride, 4 points d'ancrage - sortie horizontale - capacité de chasse d'eau 3/6L - avec kit de fixation - compris réservoir de chasse d'eau en céramique - pièces visibles chromées - compris abattant à fermeture douce et libération rapide - charnières en acier inoxydable</t>
  </si>
  <si>
    <t>4-6-2</t>
  </si>
  <si>
    <t>Robinet d'arrêt d'arrivée d'eau pour WC chromé d'équerre DN 12.</t>
  </si>
  <si>
    <t>4-6-3</t>
  </si>
  <si>
    <t>Pipe de raccordement en PVC ton blanc longue coudée DN 100 avec joint à lèvres.</t>
  </si>
  <si>
    <t>4-6-4</t>
  </si>
  <si>
    <t>Barre coudée 135° symétrique de marque Pellet ou équivalent, deux points de fixation, en époxy blanc, longueur totale 508mm, référence 049220, poids maximal 150kgs</t>
  </si>
  <si>
    <t>* Pour WC PMR à poser, implantation et nombre selon plans architectes</t>
  </si>
  <si>
    <t>4-6-5</t>
  </si>
  <si>
    <t>Pack WC Vitra Integra ou équivalent suspendu avec brides, capacité 3/6L, compris abattant avec mécanisme de fermeture douce et libération rapide  - charnières en acier inoxydable - référence 7063B003-6136</t>
  </si>
  <si>
    <t>4-6-6</t>
  </si>
  <si>
    <t>Bâti-support de WC autoportant de marque Siamp modèle Ingenio Premium ou équivalent, compris robinet flotteur Quieto OD, kit de liaison cuvette standard, niveau à bulle</t>
  </si>
  <si>
    <t>4-6-7</t>
  </si>
  <si>
    <t>Commande de bâti-support à actionnement mécanique de marque Siamp modèle Sphere Ingenio ou équivalent, 100% blanc, plaque en ABS</t>
  </si>
  <si>
    <t>4-6-8</t>
  </si>
  <si>
    <t>4-6-9</t>
  </si>
  <si>
    <t>* Pour WC PMR avec bâti-support, implantation et nombre selon plans architectes</t>
  </si>
  <si>
    <t>4-6-10</t>
  </si>
  <si>
    <t>Pack WC Vitra Integra ou équivalent à poser sans bride - sortie horizontale - capacité de chasse d'eau 3/6L - avec kit de fixation - compris réservoir de chasse d'eau en céramique - pièces visibles chromées - compris abattant Slim à fermeture douce et libération rapide - charnières en acier inoxydable</t>
  </si>
  <si>
    <t>4-6-11</t>
  </si>
  <si>
    <t>4-6-12</t>
  </si>
  <si>
    <t>Fixations de cuvette de WC chromée avec vis en acier inox avec cache tête chromé et chevilles à expansion.</t>
  </si>
  <si>
    <t>4-6-13</t>
  </si>
  <si>
    <t>* Pour WC non PMR, implantation et nombre selon plans architectes</t>
  </si>
  <si>
    <t>4-6-14</t>
  </si>
  <si>
    <t>4-6-15</t>
  </si>
  <si>
    <t>4-6-16</t>
  </si>
  <si>
    <t>4-6-17</t>
  </si>
  <si>
    <t>* Pour WC non PMR avec bâti-support, implantation et nombre selon plans architectes</t>
  </si>
  <si>
    <t>4-6-18</t>
  </si>
  <si>
    <t>Urinoir Vitra Arkitekt ou équivalent - arrivée par le haut - écoulement horizontal - y compris fixation et tubulure d'alimentation</t>
  </si>
  <si>
    <t>4-6-19</t>
  </si>
  <si>
    <t>Siphon pour écoulement horizontal d'urinoir</t>
  </si>
  <si>
    <t>4-6-20</t>
  </si>
  <si>
    <t>Paroi de séparation pour urinoir Vitra Arkitekt ou équivalent, céramique, hauteur 595mm</t>
  </si>
  <si>
    <t>4-6-21</t>
  </si>
  <si>
    <t>Robinet d'urinoir temporisé apparent de marque Delabie modèle Temposoft ou équivalent, temporisation 7 secondes, débit préréglé à 0,15l/sec, corps en laiton massif chromé, garantie 10 ans, alimentation par l'arrière, référence 778807</t>
  </si>
  <si>
    <t>4-6-22</t>
  </si>
  <si>
    <t>Joint périphérique entre l'appareil et son environnement réalisé à l'aide de mastic de silicones.</t>
  </si>
  <si>
    <t>* Pour urinoirs, implantation et nombre selon plans architectes</t>
  </si>
  <si>
    <t>4-6-23</t>
  </si>
  <si>
    <t>Vidoir mural de marque Vitra modèle Arkitekt ou équivalent, avec bondes et trop-plein, compris kit de montage, avec grille chromée, dimensions 430*370</t>
  </si>
  <si>
    <t>4-6-24</t>
  </si>
  <si>
    <t>Mitigeur de vidoir de marque Vitra modèle Minimax S ou équivalent référence A42095EXP</t>
  </si>
  <si>
    <t>4-6-25</t>
  </si>
  <si>
    <t>* Pour dévidoirs, implantation et nombre selon plans architectes</t>
  </si>
  <si>
    <t>4-6-26</t>
  </si>
  <si>
    <t>Lave-mains compact de marque Vitra modèle integra ou équivalent, 1 trou pour robinet, trop plein, bonde clic-clac, dimensions L*p*h : 370*220*110mm</t>
  </si>
  <si>
    <t>4-6-27</t>
  </si>
  <si>
    <t>Mitigeur de lavabo de marque Vitra modèle Origin ou équivalent, avec garniture de vidage, à tirette, montage mono-trou, mousseur intégré, cartouche avec disque céramique, raccords flexibles, kit de montage, économiseur d'eau, surface chromée</t>
  </si>
  <si>
    <t>4-6-28</t>
  </si>
  <si>
    <t>Siphon apparent pour lavabo, plan de toilette et vasque, réglable en laiton chromé, ave tube et rosace.</t>
  </si>
  <si>
    <t>4-6-29</t>
  </si>
  <si>
    <t>* Pour lave-mains PMR, implantation et nombre selon plans architectes</t>
  </si>
  <si>
    <t>4-6-30</t>
  </si>
  <si>
    <t>Lavabo PMR de marque Vitra modèle Conforma ou équivalent, 1 trou pour robinet, trop plein, dimensions L*p*h : 600*545*165mm</t>
  </si>
  <si>
    <t>4-6-31</t>
  </si>
  <si>
    <t>4-6-32</t>
  </si>
  <si>
    <t>4-6-33</t>
  </si>
  <si>
    <t>* Pour lavabos PMR, implantation et nombre selon plans architectes</t>
  </si>
  <si>
    <t>4-6-34</t>
  </si>
  <si>
    <t>Plan vasque en résine de synthès de marque Veco International modèle Roma ou équivalent, une vasque, dosseret 40mm, jupe avant 100mm, jours latérales 100mm, largeur et profondeur selon plan architecte</t>
  </si>
  <si>
    <t>4-6-35</t>
  </si>
  <si>
    <t>4-6-36</t>
  </si>
  <si>
    <t>4-6-37</t>
  </si>
  <si>
    <t>* Pour plan simple vasque en résine de synthèse, dimensions, implantation et nombre selon plans architectes</t>
  </si>
  <si>
    <t>4-6-38</t>
  </si>
  <si>
    <t>Plan double vasque en résine de synthès de marque Veco International modèle Roma ou équivalent, une vasque, dosseret 40mm, jupe avant 100mm, jours latérales 100mm, largeur et profondeur selon plan architecte</t>
  </si>
  <si>
    <t>4-6-39</t>
  </si>
  <si>
    <t>4-6-40</t>
  </si>
  <si>
    <t>4-6-41</t>
  </si>
  <si>
    <t>* Pour plan double vasque en résine de synthèse, dimensions, implantation et nombre selon plans architectes</t>
  </si>
  <si>
    <t>4-6-42</t>
  </si>
  <si>
    <t>Ensemble douchette de marque Vitra modèle Origin ou équivalent avec douchette de 25mm de diamètre avec jet aquaspray, fleible de douche gaine lisse 1500mm anti-torsion, avec porte douchette mural, anticalcaire, économie d'eau (12l/min au maximum), surface chromée</t>
  </si>
  <si>
    <t>4-6-43</t>
  </si>
  <si>
    <t>Mitigeur bain/douche de marque Vitra modèle Origin ou équivalent avec bec pivotant 45° caché côté gauche, montage mural, raccords excentrés 150mm, inverseur bain/douche, écoulement douche 1/2", sécurité anti-retour, certification ACS, anticalcaire, mousseur en silicone, limiteur de débit, cartouche avec limitation de température réglable, surface chromée</t>
  </si>
  <si>
    <t>4-6-44</t>
  </si>
  <si>
    <t>Barre d'appui en T de marque Pellet ou équivalent, avec support douchette coulissant, cache-fixations polymère, barre en époxy blanc, poids max 150kgs, référence 049340</t>
  </si>
  <si>
    <t>4-6-45</t>
  </si>
  <si>
    <t>Barre d'appui d'angle deux murs de marque Pellet ou équivalent, cache-fixations polymère, barre en époxy blanc, poids max 150kgs, dimensions 750*750mm, fixation 3 points, référence 049330</t>
  </si>
  <si>
    <t>* Pour douche PMR à l'italienne, implantation et nombre selon plans architectes</t>
  </si>
  <si>
    <t>4-6-46</t>
  </si>
  <si>
    <t>4-6-47</t>
  </si>
  <si>
    <t>* Pour douche non PMR à l'italienne, implantation et nombre selon plans architectes</t>
  </si>
  <si>
    <t>4-6-48</t>
  </si>
  <si>
    <t>4-6-49</t>
  </si>
  <si>
    <t>Attente évacuation pour évier</t>
  </si>
  <si>
    <t>* Pour attentes pour les meubles de cuisine des chambres (fourniture et pose hors lot), implantation et nombre selon plans architectes</t>
  </si>
  <si>
    <t>4-6-50</t>
  </si>
  <si>
    <t>Evier en acier inoxydable à poser, simple bac, un égouttoir de marque FRANKE ou similaire de 120 x 60 pour machine à laver. Ref. STX711-1200</t>
  </si>
  <si>
    <t>4-6-51</t>
  </si>
  <si>
    <t>Mitigeur cuisine de marque Vitra ou équivalent modèle Minimax S, mousseur intégré, raccords flexibles, limiteur de débit, chromé</t>
  </si>
  <si>
    <t>4-6-52</t>
  </si>
  <si>
    <t>4-6-53</t>
  </si>
  <si>
    <t>* Pour évier à encastrer dans meuble hors lot, implantation et nombre selon plans architectes</t>
  </si>
  <si>
    <t>4-6-54</t>
  </si>
  <si>
    <t>Évier à poser en résine de synthèse SMC, deux bacs, un égouttoir de marque CAREA ou équivalent de 140 x 60cm.</t>
  </si>
  <si>
    <t>4-6-55</t>
  </si>
  <si>
    <t>Meuble PVC 140x60 avec 3 portes battantes, fond, étagère, socle et retours PVC. Y compris quincaillerie.</t>
  </si>
  <si>
    <t>4-6-56</t>
  </si>
  <si>
    <t>4-6-57</t>
  </si>
  <si>
    <t>4-6-58</t>
  </si>
  <si>
    <t>* Pour évier de synthèse, implantation et nombre selon plans architectes</t>
  </si>
  <si>
    <t>4-6-59</t>
  </si>
  <si>
    <t>4-6-60</t>
  </si>
  <si>
    <t>Siphon pour machine à laver DN 40.</t>
  </si>
  <si>
    <t>* Pour attentes LM et LV, nombre et implantation selon plans architectes</t>
  </si>
  <si>
    <t>4-6-61</t>
  </si>
  <si>
    <t>* Pour attentes fontaines à eau, nombre et implantation selon plans architectes</t>
  </si>
  <si>
    <t>4-6-62</t>
  </si>
  <si>
    <t>4-6-63</t>
  </si>
  <si>
    <t>Robinet de puisage en laiton brossé avec embout démontable DN 15 / 20.</t>
  </si>
  <si>
    <t>* Pour robinet de puisage extérieur, nombre et implantation selon plans architectes</t>
  </si>
  <si>
    <t>Sous-total 4.6 - Appareils Sanitaires</t>
  </si>
  <si>
    <t>Sous-Total - 04 - PLOMBERIE</t>
  </si>
  <si>
    <t>05 - ELECTRICITE / REGULATION / GTC</t>
  </si>
  <si>
    <t>5.1 - Généralités</t>
  </si>
  <si>
    <t>Sous-total 5.1 - Généralités</t>
  </si>
  <si>
    <t xml:space="preserve">   -</t>
  </si>
  <si>
    <t>5.2 - Electricité</t>
  </si>
  <si>
    <t>5-2-1</t>
  </si>
  <si>
    <t>Raccordements électriques tous appareils du présent lot sur attentes électriques à proximité hors lot</t>
  </si>
  <si>
    <t>5-2-2</t>
  </si>
  <si>
    <t>Armoire électrique de commande et de protection des installations renfermant le matériel mentionné par ailleurs</t>
  </si>
  <si>
    <t>5-2-3</t>
  </si>
  <si>
    <t xml:space="preserve">Sectionneur général à commande extérieure </t>
  </si>
  <si>
    <t>5-2-4</t>
  </si>
  <si>
    <t>Voyant sous tension</t>
  </si>
  <si>
    <t>5-2-5</t>
  </si>
  <si>
    <t>Voyant de défaut général</t>
  </si>
  <si>
    <t>5-2-6</t>
  </si>
  <si>
    <t>Relais de report de défaut général</t>
  </si>
  <si>
    <t>5-2-7</t>
  </si>
  <si>
    <t>Disjoncteur de protection circuit de régulation</t>
  </si>
  <si>
    <t>5-2-8</t>
  </si>
  <si>
    <t>Disjoncteur amont et aval sur transformateur</t>
  </si>
  <si>
    <t>5-2-9</t>
  </si>
  <si>
    <t>Parafoudre pour réseau électrique Combi PF'clic. 10Ka</t>
  </si>
  <si>
    <t>5-2-10</t>
  </si>
  <si>
    <t>Transformateur de courant 220 / 24 V. de 150 VA. de marque SIEMENS ou similaire série NG 240 S.</t>
  </si>
  <si>
    <t>5-2-11</t>
  </si>
  <si>
    <t>Relais défaut pressostat</t>
  </si>
  <si>
    <t>5-2-12</t>
  </si>
  <si>
    <t>Voyant de défaut pressostat</t>
  </si>
  <si>
    <t>5-2-13</t>
  </si>
  <si>
    <t>Voyant de marche PAC 1 et PAC 2</t>
  </si>
  <si>
    <t>5-2-14</t>
  </si>
  <si>
    <t>Bouton "Marche-Arrêt" PAC 1 et PAC 2</t>
  </si>
  <si>
    <t>5-2-15</t>
  </si>
  <si>
    <t>Disjoncteur de protection de pompe</t>
  </si>
  <si>
    <t>5-2-16</t>
  </si>
  <si>
    <t>Contacteur de pilotage pompe</t>
  </si>
  <si>
    <t>5-2-17</t>
  </si>
  <si>
    <t>Relais thermique de protection pompe</t>
  </si>
  <si>
    <t>5-2-18</t>
  </si>
  <si>
    <t>Voyant de marche pompe</t>
  </si>
  <si>
    <t>5-2-19</t>
  </si>
  <si>
    <t>Voyant de défaut pompe</t>
  </si>
  <si>
    <t>5-2-20</t>
  </si>
  <si>
    <t>Bouton " Marche - Arrêt " pompe</t>
  </si>
  <si>
    <t>5-2-21</t>
  </si>
  <si>
    <t>Disjoncteur de protection de traitement d'eau</t>
  </si>
  <si>
    <t>5-2-22</t>
  </si>
  <si>
    <t>Contacteur de pilotage de traitement d'eau</t>
  </si>
  <si>
    <t>5-2-23</t>
  </si>
  <si>
    <t>Relais thermique de protection de traitement d'eau</t>
  </si>
  <si>
    <t>5-2-24</t>
  </si>
  <si>
    <t>Relais de défaut de traitement d'eau</t>
  </si>
  <si>
    <t>5-2-25</t>
  </si>
  <si>
    <t>Voyant de marche traitement d'eau</t>
  </si>
  <si>
    <t>5-2-26</t>
  </si>
  <si>
    <t>Voyant de défaut traitement d'eau</t>
  </si>
  <si>
    <t>5-2-27</t>
  </si>
  <si>
    <t>Disjoncteur de protection surpresseur</t>
  </si>
  <si>
    <t>5-2-28</t>
  </si>
  <si>
    <t>Bouton poussoir de test lampes</t>
  </si>
  <si>
    <t>5-2-29</t>
  </si>
  <si>
    <t>Carte auxiliaire de test lampes</t>
  </si>
  <si>
    <t>5-2-30</t>
  </si>
  <si>
    <t>Câblage, reprérage, bornier, goulottes et autres fournitures nécessaires au parfait achèvement de l'armoire électrique, compris schéma</t>
  </si>
  <si>
    <t>5-2-31</t>
  </si>
  <si>
    <t>Raccordements électriques de l'ensemble des équipements du présent lot en local technique depuis armoire décrite ci-dessus</t>
  </si>
  <si>
    <t>Sous-total 5.2 - Electricité</t>
  </si>
  <si>
    <t>5.3 - Régulation</t>
  </si>
  <si>
    <t>5-3-1</t>
  </si>
  <si>
    <t>Ensemble capteurs-actionneurs en local technique  (sondes de départs réseau, moteurs des vannes deux voies, sonde de température extérieure…), compris raccordements depuis armoire électrique et branchements</t>
  </si>
  <si>
    <t>5-3-2</t>
  </si>
  <si>
    <t>Unité de gestion avec automate communicant, y compris sonde extérieure, récupération de l'ensemble des informations du site tel que décrit dans l'analyse fonctionnelle marché, écran digital, programmation et mise en service</t>
  </si>
  <si>
    <t>Sous-total 5.3 - Régulation</t>
  </si>
  <si>
    <t>5.4 - GTC</t>
  </si>
  <si>
    <t>5-4-1</t>
  </si>
  <si>
    <t>Système de GTC (passerelle + développement + ingénierie)</t>
  </si>
  <si>
    <t>5-4-2</t>
  </si>
  <si>
    <t>Intégration points élec et points existants sur centrale report</t>
  </si>
  <si>
    <t>5-4-3</t>
  </si>
  <si>
    <t>Bus de communication</t>
  </si>
  <si>
    <t>Sous-total  5.4 - GTC</t>
  </si>
  <si>
    <t>Sous-Total  - 05 - ELECTRICITE / REGULATION / GTC</t>
  </si>
  <si>
    <t>06 - PROTECTION INCENDIE / DESENFUMAGE</t>
  </si>
  <si>
    <t>6.1 - Généralités</t>
  </si>
  <si>
    <t>Sous-total 6.1 - Généralités</t>
  </si>
  <si>
    <t xml:space="preserve">  - </t>
  </si>
  <si>
    <t>6.2 - Extinction Incendie</t>
  </si>
  <si>
    <t>6-2-1</t>
  </si>
  <si>
    <t>Extincteurs</t>
  </si>
  <si>
    <t>* Pour remplacement des extincteurs existants dont la durée de vie sera dépassée pendant le délai des travaux, et ajouts éventuels</t>
  </si>
  <si>
    <t>6-2-2</t>
  </si>
  <si>
    <t>Plans Evacuations</t>
  </si>
  <si>
    <t>6-2-3</t>
  </si>
  <si>
    <t>Plans d'Intervention général</t>
  </si>
  <si>
    <t>* Pour mise en place des nouveaux plands d'évacuations et du plan d'intervention suite au rémanéagement</t>
  </si>
  <si>
    <t>Sous-total 6.2 - Extinction Incendie</t>
  </si>
  <si>
    <t>6.3 - Désenfumage</t>
  </si>
  <si>
    <t>6-3-1</t>
  </si>
  <si>
    <t>Reprise sur réseau existant</t>
  </si>
  <si>
    <t>* Pour reprises sur réseau existant</t>
  </si>
  <si>
    <t>Sous-total 6.3 - Désenfumage</t>
  </si>
  <si>
    <t>Sous-Total - 06 - PROTECTION INCENDIE / DESENFUMAGE</t>
  </si>
  <si>
    <t xml:space="preserve">07 - PRESTATIONS INDISSOCIABLES </t>
  </si>
  <si>
    <t>7-1</t>
  </si>
  <si>
    <t xml:space="preserve">Suivant CCTP </t>
  </si>
  <si>
    <t xml:space="preserve">ens </t>
  </si>
  <si>
    <t>Sous-Total - 07- PRESTATIONS INDISSOCIABLES</t>
  </si>
  <si>
    <t xml:space="preserve">Montant HT du LOT N° 11 : PLOMBERIE SANITAIRE - CHAUFFAGE - CLIMATISATION - VENTILATION </t>
  </si>
  <si>
    <t>Montant TTC</t>
  </si>
  <si>
    <t xml:space="preserve">Part Cned (66%) - Montant HT du LOT N° 11 : PLOMBERIE SANITAIRE - CHAUFFAGE - CLIMATISATION - VENTILATION </t>
  </si>
  <si>
    <t>TVA 20%</t>
  </si>
  <si>
    <t xml:space="preserve">Part Cned (66%) - Montant TTC du LOT N° 11 : PLOMBERIE SANITAIRE - CHAUFFAGE - CLIMATISATION - VENTILATION </t>
  </si>
  <si>
    <t xml:space="preserve">Part Réseau Canopé (34%) - Montant HT du LOT N° 11 : PLOMBERIE SANITAIRE - CHAUFFAGE - CLIMATISATION - VENTILATION </t>
  </si>
  <si>
    <t>Part Réseau Canopé (34%) - Montant TTC du LOT N° 11 : PLOMBERIE SANITAIRE - CHAUFFAGE - CLIMATISATION - VENTILATION</t>
  </si>
  <si>
    <t>RÉCAPITULATION</t>
  </si>
  <si>
    <t>PHASE DCE</t>
  </si>
  <si>
    <t xml:space="preserve">LOT N° 11 </t>
  </si>
  <si>
    <t xml:space="preserve">Plomberie Sanitaire - Chauffage - Ventilation - Climatisation  </t>
  </si>
  <si>
    <t xml:space="preserve">TRAVAUX DE BASE </t>
  </si>
  <si>
    <t>00- ETUDES D'EXECUTION DES TRAVAUX (EXE) A CHARGE DU PRESENT LOT</t>
  </si>
  <si>
    <t xml:space="preserve">TOTAL HT </t>
  </si>
  <si>
    <t>1.10 Ventilation toiture</t>
  </si>
  <si>
    <t>TOTAL - 01  DEPOSE / DEMOLITION / EVACUATION / ADAPTATION</t>
  </si>
  <si>
    <t>2.1 - Généralités</t>
  </si>
  <si>
    <t>TOTAL - 02 - CHAUFFAGE / CLIMATISATION</t>
  </si>
  <si>
    <t>TOTAL - 03 - VENTILATION</t>
  </si>
  <si>
    <t>TOTAL - 04 - PLOMBERIE</t>
  </si>
  <si>
    <t>TOTAL - 05 - ELECTRICITE / REGULATION / GTC</t>
  </si>
  <si>
    <t xml:space="preserve">07- PRESTATIONS INDISSOCIABLES </t>
  </si>
  <si>
    <t>TOTAL HTVA DES TRAVAUX</t>
  </si>
  <si>
    <t>TVA 20 %</t>
  </si>
  <si>
    <t>TOTAL TTC DES TRAVAUX</t>
  </si>
  <si>
    <t>Part Cned (66%) - Montant HT du Lot N°11 CVC</t>
  </si>
  <si>
    <t>Part Cned TVA (20%)</t>
  </si>
  <si>
    <t>Part Cned (66%) - Montant TTC du Lot N°11 CVC</t>
  </si>
  <si>
    <t xml:space="preserve">Part Réseau Canopé (34%) - Montant HT du Lot N°11 CVC	</t>
  </si>
  <si>
    <t>Part Cned Réseau Canopé (20%)</t>
  </si>
  <si>
    <t xml:space="preserve">Part Réseau Canopé (34%) - MontantTCT du Lot N°11 CVC		</t>
  </si>
  <si>
    <t xml:space="preserve">Fait à                                                                      le </t>
  </si>
  <si>
    <t xml:space="preserve">                                                                               L'entrepreneur</t>
  </si>
  <si>
    <t>Dressé par le BET SETES SA INGÉNIERIE - Tarbes,  le 2 octobre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</si>
</sst>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quot; F&quot;_-;\-* #,##0.00&quot; F&quot;_-;_-* &quot;-&quot;??&quot; F&quot;_-;_-@_-"/>
    <numFmt numFmtId="165" formatCode="#,##0.00&quot; €&quot;;\-#,##0.00&quot; €&quot;"/>
    <numFmt numFmtId="166" formatCode="#,##0.00\ &quot;€&quot;"/>
    <numFmt numFmtId="167" formatCode="_-* #,##0.00\ [$€]_-;\-* #,##0.00\ [$€]_-;_-* &quot;-&quot;??\ [$€]_-;_-@_-"/>
    <numFmt numFmtId="168" formatCode="#,##0.00\ &quot;€&quot;;[Red]#,##0.00\ &quot;€&quot;"/>
    <numFmt numFmtId="169" formatCode="#,##0.00\ _€"/>
  </numFmts>
  <fonts count="23">
    <font>
      <sz val="9"/>
      <name val="Geneva"/>
    </font>
    <font>
      <b/>
      <sz val="9"/>
      <name val="Geneva"/>
    </font>
    <font>
      <sz val="9"/>
      <name val="Geneva"/>
    </font>
    <font>
      <b/>
      <sz val="10"/>
      <name val="Arial"/>
      <family val="2"/>
    </font>
    <font>
      <b/>
      <u/>
      <sz val="10"/>
      <name val="Arial"/>
      <family val="2"/>
    </font>
    <font>
      <b/>
      <u/>
      <sz val="9"/>
      <name val="Geneva"/>
    </font>
    <font>
      <sz val="10"/>
      <name val="Arial"/>
      <family val="2"/>
    </font>
    <font>
      <sz val="10"/>
      <name val="Arial"/>
      <family val="2"/>
    </font>
    <font>
      <b/>
      <sz val="11"/>
      <color theme="1"/>
      <name val="Calibri"/>
      <family val="2"/>
      <scheme val="minor"/>
    </font>
    <font>
      <b/>
      <u/>
      <sz val="9"/>
      <name val="Calibri"/>
      <family val="2"/>
      <scheme val="minor"/>
    </font>
    <font>
      <sz val="9"/>
      <name val="Calibri"/>
      <family val="2"/>
      <scheme val="minor"/>
    </font>
    <font>
      <b/>
      <sz val="12"/>
      <name val="Calibri"/>
      <family val="2"/>
      <scheme val="minor"/>
    </font>
    <font>
      <b/>
      <sz val="10"/>
      <name val="Calibri"/>
      <family val="2"/>
      <scheme val="minor"/>
    </font>
    <font>
      <b/>
      <u/>
      <sz val="10"/>
      <name val="Calibri"/>
      <family val="2"/>
      <scheme val="minor"/>
    </font>
    <font>
      <sz val="10"/>
      <name val="Calibri"/>
      <family val="2"/>
      <scheme val="minor"/>
    </font>
    <font>
      <b/>
      <sz val="9"/>
      <name val="Calibri"/>
      <family val="2"/>
      <scheme val="minor"/>
    </font>
    <font>
      <sz val="8"/>
      <name val="Calibri"/>
      <family val="2"/>
      <scheme val="minor"/>
    </font>
    <font>
      <b/>
      <sz val="11"/>
      <name val="Calibri"/>
      <family val="2"/>
      <scheme val="minor"/>
    </font>
    <font>
      <b/>
      <u/>
      <sz val="8"/>
      <name val="Calibri"/>
      <family val="2"/>
      <scheme val="minor"/>
    </font>
    <font>
      <sz val="9"/>
      <color rgb="FFFF0000"/>
      <name val="Geneva"/>
    </font>
    <font>
      <b/>
      <sz val="14"/>
      <name val="Calibri"/>
      <family val="2"/>
      <scheme val="minor"/>
    </font>
    <font>
      <b/>
      <sz val="11"/>
      <color theme="1"/>
      <name val="Calibri"/>
      <family val="1"/>
    </font>
    <font>
      <sz val="8"/>
      <color rgb="FF000000"/>
      <name val="Calibri"/>
      <scheme val="minor"/>
    </font>
  </fonts>
  <fills count="8">
    <fill>
      <patternFill patternType="none"/>
    </fill>
    <fill>
      <patternFill patternType="gray125"/>
    </fill>
    <fill>
      <patternFill patternType="solid">
        <fgColor theme="9" tint="-0.2499465926084170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top style="thin">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thick">
        <color theme="4"/>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s>
  <cellStyleXfs count="7">
    <xf numFmtId="0" fontId="0" fillId="0" borderId="0"/>
    <xf numFmtId="167" fontId="6" fillId="0" borderId="0" applyFont="0" applyFill="0" applyBorder="0" applyAlignment="0" applyProtection="0"/>
    <xf numFmtId="164" fontId="2" fillId="0" borderId="0" applyFont="0" applyFill="0" applyBorder="0" applyAlignment="0" applyProtection="0"/>
    <xf numFmtId="0" fontId="7" fillId="0" borderId="0"/>
    <xf numFmtId="0" fontId="6" fillId="0" borderId="0"/>
    <xf numFmtId="0" fontId="3" fillId="2" borderId="30" applyBorder="0" applyProtection="0">
      <alignment horizontal="center"/>
    </xf>
    <xf numFmtId="0" fontId="4" fillId="3" borderId="30" applyBorder="0" applyAlignment="0" applyProtection="0"/>
  </cellStyleXfs>
  <cellXfs count="225">
    <xf numFmtId="0" fontId="0" fillId="0" borderId="0" xfId="0"/>
    <xf numFmtId="0" fontId="5" fillId="0" borderId="0" xfId="0" applyFont="1"/>
    <xf numFmtId="0" fontId="6" fillId="0" borderId="0" xfId="0" applyFont="1" applyAlignment="1">
      <alignment wrapText="1"/>
    </xf>
    <xf numFmtId="0" fontId="0" fillId="0" borderId="0" xfId="0" applyAlignment="1">
      <alignment horizontal="center"/>
    </xf>
    <xf numFmtId="0" fontId="0" fillId="0" borderId="0" xfId="0" applyAlignment="1">
      <alignment vertical="center"/>
    </xf>
    <xf numFmtId="0" fontId="9" fillId="0" borderId="1" xfId="0" applyFont="1" applyBorder="1" applyAlignment="1">
      <alignment vertical="center"/>
    </xf>
    <xf numFmtId="0" fontId="9" fillId="0" borderId="2" xfId="0" applyFont="1" applyBorder="1" applyAlignment="1">
      <alignmen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5" xfId="0" applyFont="1" applyBorder="1" applyAlignment="1">
      <alignment horizontal="center" vertical="center"/>
    </xf>
    <xf numFmtId="15" fontId="12" fillId="0" borderId="6" xfId="0" applyNumberFormat="1" applyFont="1" applyBorder="1" applyAlignment="1">
      <alignment horizontal="center" vertical="center"/>
    </xf>
    <xf numFmtId="0" fontId="13" fillId="0" borderId="7" xfId="0" applyFont="1" applyBorder="1" applyAlignment="1">
      <alignment vertical="center"/>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2" xfId="0" applyFont="1" applyBorder="1" applyAlignment="1">
      <alignment vertical="center"/>
    </xf>
    <xf numFmtId="0" fontId="10" fillId="0" borderId="0" xfId="0" applyFont="1" applyAlignment="1">
      <alignment horizontal="justify" vertical="center" wrapText="1"/>
    </xf>
    <xf numFmtId="0" fontId="14" fillId="0" borderId="0" xfId="0" applyFont="1" applyAlignment="1">
      <alignment horizontal="center" vertical="center"/>
    </xf>
    <xf numFmtId="0" fontId="14" fillId="0" borderId="0" xfId="0" applyFont="1" applyAlignment="1">
      <alignment vertical="center"/>
    </xf>
    <xf numFmtId="0" fontId="14" fillId="0" borderId="4" xfId="0" applyFont="1" applyBorder="1" applyAlignment="1">
      <alignment vertical="center"/>
    </xf>
    <xf numFmtId="0" fontId="10" fillId="0" borderId="2" xfId="0" applyFont="1" applyBorder="1" applyAlignment="1">
      <alignment vertical="center"/>
    </xf>
    <xf numFmtId="0" fontId="15" fillId="0" borderId="0" xfId="0" applyFont="1" applyAlignment="1">
      <alignment horizontal="center" vertical="center" wrapText="1"/>
    </xf>
    <xf numFmtId="0" fontId="10" fillId="0" borderId="0" xfId="0" applyFont="1" applyAlignment="1">
      <alignment vertical="center"/>
    </xf>
    <xf numFmtId="0" fontId="10" fillId="0" borderId="4" xfId="0" applyFont="1" applyBorder="1" applyAlignment="1">
      <alignment vertical="center"/>
    </xf>
    <xf numFmtId="0" fontId="16" fillId="0" borderId="0" xfId="0" applyFont="1" applyAlignment="1">
      <alignment horizontal="justify" vertical="center" wrapText="1"/>
    </xf>
    <xf numFmtId="0" fontId="9" fillId="0" borderId="10" xfId="0" applyFont="1" applyBorder="1" applyAlignment="1">
      <alignment vertical="center"/>
    </xf>
    <xf numFmtId="0" fontId="14" fillId="0" borderId="11" xfId="0" applyFont="1" applyBorder="1" applyAlignment="1">
      <alignment vertical="center" wrapText="1"/>
    </xf>
    <xf numFmtId="0" fontId="10" fillId="0" borderId="11" xfId="0" applyFont="1" applyBorder="1" applyAlignment="1">
      <alignment horizontal="center" vertical="center"/>
    </xf>
    <xf numFmtId="0" fontId="10" fillId="0" borderId="11" xfId="0" applyFont="1" applyBorder="1" applyAlignment="1">
      <alignment vertical="center"/>
    </xf>
    <xf numFmtId="0" fontId="10" fillId="0" borderId="5" xfId="0" applyFont="1" applyBorder="1" applyAlignment="1">
      <alignment vertical="center"/>
    </xf>
    <xf numFmtId="0" fontId="14" fillId="0" borderId="0" xfId="0" applyFont="1" applyAlignment="1">
      <alignment vertical="center" wrapText="1"/>
    </xf>
    <xf numFmtId="0" fontId="10" fillId="0" borderId="12" xfId="0" applyFont="1" applyBorder="1" applyAlignment="1">
      <alignment horizontal="center" vertical="center"/>
    </xf>
    <xf numFmtId="0" fontId="10" fillId="0" borderId="12" xfId="0" applyFont="1" applyBorder="1" applyAlignment="1">
      <alignment vertical="center"/>
    </xf>
    <xf numFmtId="0" fontId="14" fillId="0" borderId="13" xfId="0" applyFont="1" applyBorder="1" applyAlignment="1">
      <alignment horizontal="center" vertical="center"/>
    </xf>
    <xf numFmtId="0" fontId="14" fillId="0" borderId="13" xfId="0" applyFont="1" applyBorder="1" applyAlignment="1">
      <alignment vertical="center"/>
    </xf>
    <xf numFmtId="0" fontId="13" fillId="0" borderId="0" xfId="0" applyFont="1" applyAlignment="1">
      <alignment vertical="center" wrapText="1"/>
    </xf>
    <xf numFmtId="0" fontId="14" fillId="0" borderId="13" xfId="0" applyFont="1" applyBorder="1" applyAlignment="1">
      <alignment horizontal="center" vertical="center" wrapText="1"/>
    </xf>
    <xf numFmtId="1" fontId="14" fillId="0" borderId="13" xfId="0" applyNumberFormat="1" applyFont="1" applyBorder="1" applyAlignment="1">
      <alignment horizontal="center" vertical="center" wrapText="1"/>
    </xf>
    <xf numFmtId="0" fontId="10" fillId="0" borderId="13" xfId="0" applyFont="1" applyBorder="1" applyAlignment="1">
      <alignment horizontal="center" vertical="center"/>
    </xf>
    <xf numFmtId="0" fontId="10" fillId="0" borderId="13" xfId="0" applyFont="1" applyBorder="1" applyAlignment="1">
      <alignment vertical="center"/>
    </xf>
    <xf numFmtId="0" fontId="12" fillId="0" borderId="11"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4" fillId="0" borderId="0" xfId="0" applyFont="1" applyAlignment="1">
      <alignment horizontal="left" vertical="center" wrapText="1"/>
    </xf>
    <xf numFmtId="0" fontId="10" fillId="0" borderId="0" xfId="0" applyFont="1" applyAlignment="1">
      <alignment horizontal="center" vertical="center"/>
    </xf>
    <xf numFmtId="0" fontId="15" fillId="0" borderId="0" xfId="0" applyFont="1" applyAlignment="1">
      <alignment horizontal="justify" vertical="center" wrapText="1"/>
    </xf>
    <xf numFmtId="0" fontId="5" fillId="0" borderId="2" xfId="0" applyFont="1" applyBorder="1"/>
    <xf numFmtId="0" fontId="0" fillId="0" borderId="4" xfId="0" applyBorder="1"/>
    <xf numFmtId="0" fontId="0" fillId="0" borderId="13" xfId="0" applyBorder="1" applyAlignment="1">
      <alignment horizontal="center"/>
    </xf>
    <xf numFmtId="0" fontId="0" fillId="0" borderId="13" xfId="0" applyBorder="1"/>
    <xf numFmtId="0" fontId="12" fillId="0" borderId="1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1" xfId="0" applyFont="1" applyBorder="1" applyAlignment="1">
      <alignment vertical="center" wrapText="1"/>
    </xf>
    <xf numFmtId="168" fontId="10" fillId="0" borderId="11" xfId="0" applyNumberFormat="1" applyFont="1" applyBorder="1" applyAlignment="1">
      <alignment vertical="center"/>
    </xf>
    <xf numFmtId="168" fontId="12" fillId="0" borderId="11" xfId="0" applyNumberFormat="1" applyFont="1" applyBorder="1" applyAlignment="1">
      <alignment vertical="center"/>
    </xf>
    <xf numFmtId="168" fontId="10" fillId="0" borderId="11" xfId="0" applyNumberFormat="1" applyFont="1" applyBorder="1" applyAlignment="1">
      <alignment horizontal="right" vertical="center"/>
    </xf>
    <xf numFmtId="0" fontId="14" fillId="0" borderId="15" xfId="0" applyFont="1" applyBorder="1" applyAlignment="1">
      <alignment vertical="center" wrapText="1"/>
    </xf>
    <xf numFmtId="168" fontId="10" fillId="0" borderId="15" xfId="0" applyNumberFormat="1" applyFont="1" applyBorder="1" applyAlignment="1">
      <alignment vertical="center"/>
    </xf>
    <xf numFmtId="168" fontId="14" fillId="0" borderId="15" xfId="0" applyNumberFormat="1" applyFont="1" applyBorder="1" applyAlignment="1">
      <alignment vertical="center"/>
    </xf>
    <xf numFmtId="0" fontId="14" fillId="0" borderId="16" xfId="0" applyFont="1" applyBorder="1" applyAlignment="1">
      <alignment vertical="center" wrapText="1"/>
    </xf>
    <xf numFmtId="168" fontId="10" fillId="0" borderId="16" xfId="0" applyNumberFormat="1" applyFont="1" applyBorder="1" applyAlignment="1">
      <alignment vertical="center"/>
    </xf>
    <xf numFmtId="168" fontId="14" fillId="0" borderId="16" xfId="0" applyNumberFormat="1" applyFont="1" applyBorder="1" applyAlignment="1">
      <alignment vertical="center"/>
    </xf>
    <xf numFmtId="166" fontId="14" fillId="0" borderId="16" xfId="0" applyNumberFormat="1" applyFont="1" applyBorder="1" applyAlignment="1">
      <alignment vertical="center"/>
    </xf>
    <xf numFmtId="168" fontId="10" fillId="0" borderId="11" xfId="0" applyNumberFormat="1" applyFont="1" applyBorder="1" applyAlignment="1">
      <alignment horizontal="center" vertical="center"/>
    </xf>
    <xf numFmtId="166" fontId="14" fillId="0" borderId="11" xfId="0" applyNumberFormat="1" applyFont="1" applyBorder="1" applyAlignment="1">
      <alignment horizontal="center" vertical="center"/>
    </xf>
    <xf numFmtId="168" fontId="12" fillId="0" borderId="11" xfId="0" applyNumberFormat="1" applyFont="1" applyBorder="1" applyAlignment="1">
      <alignment horizontal="center" vertical="center"/>
    </xf>
    <xf numFmtId="168" fontId="12" fillId="0" borderId="16" xfId="0" applyNumberFormat="1" applyFont="1" applyBorder="1" applyAlignment="1">
      <alignment vertical="center"/>
    </xf>
    <xf numFmtId="0" fontId="14" fillId="0" borderId="11" xfId="0" applyFont="1" applyBorder="1" applyAlignment="1">
      <alignment vertical="center"/>
    </xf>
    <xf numFmtId="166" fontId="14" fillId="0" borderId="11" xfId="0" applyNumberFormat="1" applyFont="1" applyBorder="1" applyAlignment="1">
      <alignment vertical="center"/>
    </xf>
    <xf numFmtId="0" fontId="12" fillId="0" borderId="17" xfId="0" applyFont="1" applyBorder="1" applyAlignment="1">
      <alignment vertical="center" wrapText="1"/>
    </xf>
    <xf numFmtId="0" fontId="14" fillId="0" borderId="17" xfId="0" applyFont="1" applyBorder="1" applyAlignment="1">
      <alignment vertical="center"/>
    </xf>
    <xf numFmtId="166" fontId="14" fillId="0" borderId="17" xfId="0" applyNumberFormat="1" applyFont="1" applyBorder="1" applyAlignment="1">
      <alignment vertical="center"/>
    </xf>
    <xf numFmtId="168" fontId="12" fillId="0" borderId="17" xfId="0" applyNumberFormat="1" applyFont="1" applyBorder="1" applyAlignment="1">
      <alignment vertical="center"/>
    </xf>
    <xf numFmtId="168" fontId="10" fillId="0" borderId="17" xfId="0" applyNumberFormat="1" applyFont="1" applyBorder="1" applyAlignment="1">
      <alignment horizontal="right" vertical="center"/>
    </xf>
    <xf numFmtId="0" fontId="12" fillId="0" borderId="11" xfId="0" applyFont="1" applyBorder="1" applyAlignment="1">
      <alignment horizontal="left" vertical="center" wrapText="1"/>
    </xf>
    <xf numFmtId="168" fontId="10" fillId="0" borderId="11" xfId="0" applyNumberFormat="1" applyFont="1" applyBorder="1" applyAlignment="1">
      <alignment horizontal="left" vertical="center"/>
    </xf>
    <xf numFmtId="166" fontId="14" fillId="0" borderId="11" xfId="0" applyNumberFormat="1" applyFont="1" applyBorder="1" applyAlignment="1">
      <alignment horizontal="left" vertical="center"/>
    </xf>
    <xf numFmtId="168" fontId="12" fillId="0" borderId="11" xfId="0" applyNumberFormat="1" applyFont="1" applyBorder="1" applyAlignment="1">
      <alignment horizontal="left" vertical="center"/>
    </xf>
    <xf numFmtId="0" fontId="13" fillId="0" borderId="18" xfId="0" applyFont="1" applyBorder="1" applyAlignment="1">
      <alignment vertical="center"/>
    </xf>
    <xf numFmtId="0" fontId="12" fillId="0" borderId="19" xfId="0" applyFont="1" applyBorder="1" applyAlignment="1">
      <alignment horizontal="left" vertical="center" wrapText="1"/>
    </xf>
    <xf numFmtId="168" fontId="14" fillId="0" borderId="19" xfId="0" applyNumberFormat="1" applyFont="1" applyBorder="1" applyAlignment="1">
      <alignment vertical="center"/>
    </xf>
    <xf numFmtId="168" fontId="12" fillId="0" borderId="19" xfId="0" applyNumberFormat="1" applyFont="1" applyBorder="1" applyAlignment="1">
      <alignment vertical="center"/>
    </xf>
    <xf numFmtId="168" fontId="14" fillId="0" borderId="19" xfId="0" applyNumberFormat="1" applyFont="1" applyBorder="1" applyAlignment="1">
      <alignment horizontal="right" vertical="center"/>
    </xf>
    <xf numFmtId="0" fontId="13" fillId="0" borderId="2" xfId="0" applyFont="1" applyBorder="1" applyAlignment="1">
      <alignment vertical="center"/>
    </xf>
    <xf numFmtId="0" fontId="13" fillId="0" borderId="20" xfId="0" applyFont="1" applyBorder="1" applyAlignment="1">
      <alignment vertical="center"/>
    </xf>
    <xf numFmtId="0" fontId="12" fillId="0" borderId="21" xfId="0" applyFont="1" applyBorder="1" applyAlignment="1">
      <alignment horizontal="left" vertical="center" wrapText="1"/>
    </xf>
    <xf numFmtId="168" fontId="14" fillId="0" borderId="21" xfId="0" applyNumberFormat="1" applyFont="1" applyBorder="1" applyAlignment="1">
      <alignment vertical="center"/>
    </xf>
    <xf numFmtId="168" fontId="12" fillId="0" borderId="21" xfId="0" applyNumberFormat="1" applyFont="1" applyBorder="1" applyAlignment="1">
      <alignment vertical="center"/>
    </xf>
    <xf numFmtId="168" fontId="14" fillId="0" borderId="21" xfId="0" applyNumberFormat="1" applyFont="1" applyBorder="1" applyAlignment="1">
      <alignment horizontal="right" vertical="center"/>
    </xf>
    <xf numFmtId="0" fontId="13" fillId="0" borderId="12" xfId="0" applyFont="1" applyBorder="1" applyAlignment="1">
      <alignment horizontal="center" vertical="center" wrapText="1"/>
    </xf>
    <xf numFmtId="0" fontId="12" fillId="4" borderId="0" xfId="0" applyFont="1" applyFill="1" applyAlignment="1">
      <alignment horizontal="center" vertical="center" wrapText="1"/>
    </xf>
    <xf numFmtId="168" fontId="10" fillId="0" borderId="0" xfId="0" applyNumberFormat="1" applyFont="1" applyAlignment="1">
      <alignment vertical="center"/>
    </xf>
    <xf numFmtId="168" fontId="12" fillId="0" borderId="0" xfId="0" applyNumberFormat="1" applyFont="1" applyAlignment="1">
      <alignment vertical="center"/>
    </xf>
    <xf numFmtId="168" fontId="10" fillId="0" borderId="0" xfId="0" applyNumberFormat="1" applyFont="1" applyAlignment="1">
      <alignment horizontal="right" vertical="center"/>
    </xf>
    <xf numFmtId="166" fontId="14" fillId="0" borderId="0" xfId="0" applyNumberFormat="1" applyFont="1" applyAlignment="1">
      <alignment vertical="center"/>
    </xf>
    <xf numFmtId="168" fontId="14" fillId="0" borderId="0" xfId="0" applyNumberFormat="1" applyFont="1" applyAlignment="1">
      <alignment vertical="center"/>
    </xf>
    <xf numFmtId="168" fontId="14" fillId="0" borderId="0" xfId="0" applyNumberFormat="1" applyFont="1" applyAlignment="1">
      <alignment horizontal="right" vertical="center"/>
    </xf>
    <xf numFmtId="166" fontId="14" fillId="0" borderId="0" xfId="0" applyNumberFormat="1" applyFont="1" applyAlignment="1">
      <alignment horizontal="right" vertical="center" wrapText="1"/>
    </xf>
    <xf numFmtId="165" fontId="12" fillId="0" borderId="0" xfId="0" applyNumberFormat="1" applyFont="1" applyAlignment="1">
      <alignment horizontal="right" vertical="center"/>
    </xf>
    <xf numFmtId="164" fontId="12" fillId="0" borderId="9" xfId="2" applyFont="1" applyBorder="1" applyAlignment="1">
      <alignment horizontal="center" vertical="center" wrapText="1"/>
    </xf>
    <xf numFmtId="0" fontId="0" fillId="0" borderId="15" xfId="0" applyBorder="1" applyAlignment="1">
      <alignment horizontal="left" wrapText="1"/>
    </xf>
    <xf numFmtId="168" fontId="12" fillId="0" borderId="15" xfId="0" applyNumberFormat="1" applyFont="1" applyBorder="1" applyAlignment="1">
      <alignment vertical="center"/>
    </xf>
    <xf numFmtId="0" fontId="10" fillId="0" borderId="15" xfId="0" applyFont="1" applyBorder="1" applyAlignment="1">
      <alignment vertical="center"/>
    </xf>
    <xf numFmtId="0" fontId="14" fillId="0" borderId="20" xfId="0" applyFont="1" applyBorder="1" applyAlignment="1">
      <alignment vertical="center"/>
    </xf>
    <xf numFmtId="0" fontId="12" fillId="0" borderId="21" xfId="0" applyFont="1" applyBorder="1" applyAlignment="1">
      <alignment vertical="center" wrapText="1"/>
    </xf>
    <xf numFmtId="166" fontId="14" fillId="0" borderId="21" xfId="0" applyNumberFormat="1" applyFont="1" applyBorder="1" applyAlignment="1">
      <alignment horizontal="right" vertical="center" wrapText="1"/>
    </xf>
    <xf numFmtId="165" fontId="12" fillId="0" borderId="21" xfId="0" applyNumberFormat="1" applyFont="1" applyBorder="1" applyAlignment="1">
      <alignment horizontal="right" vertical="center"/>
    </xf>
    <xf numFmtId="0" fontId="10" fillId="0" borderId="21" xfId="0" applyFont="1" applyBorder="1" applyAlignment="1">
      <alignment vertical="center"/>
    </xf>
    <xf numFmtId="0" fontId="15" fillId="5" borderId="2" xfId="0" applyFont="1" applyFill="1" applyBorder="1" applyAlignment="1">
      <alignment horizontal="center" vertical="center"/>
    </xf>
    <xf numFmtId="0" fontId="14" fillId="5" borderId="0" xfId="0" applyFont="1" applyFill="1" applyAlignment="1">
      <alignment vertical="center" wrapText="1"/>
    </xf>
    <xf numFmtId="0" fontId="14" fillId="5" borderId="13" xfId="0" applyFont="1" applyFill="1" applyBorder="1" applyAlignment="1">
      <alignment horizontal="center" vertical="center" wrapText="1"/>
    </xf>
    <xf numFmtId="0" fontId="14" fillId="5" borderId="22" xfId="0" applyFont="1" applyFill="1" applyBorder="1" applyAlignment="1">
      <alignment horizontal="center" vertical="center" wrapText="1"/>
    </xf>
    <xf numFmtId="1" fontId="10" fillId="5" borderId="22" xfId="0" applyNumberFormat="1" applyFont="1" applyFill="1" applyBorder="1" applyAlignment="1">
      <alignment horizontal="center" vertical="center" wrapText="1"/>
    </xf>
    <xf numFmtId="0" fontId="10" fillId="5" borderId="22" xfId="0" applyFont="1" applyFill="1" applyBorder="1" applyAlignment="1">
      <alignment horizontal="center" vertical="center"/>
    </xf>
    <xf numFmtId="166" fontId="10" fillId="5" borderId="22" xfId="0" applyNumberFormat="1" applyFont="1" applyFill="1" applyBorder="1" applyAlignment="1">
      <alignment vertical="center"/>
    </xf>
    <xf numFmtId="166" fontId="10" fillId="5" borderId="23" xfId="0" applyNumberFormat="1" applyFont="1" applyFill="1" applyBorder="1" applyAlignment="1">
      <alignment vertical="center"/>
    </xf>
    <xf numFmtId="49" fontId="15" fillId="5" borderId="2" xfId="0" applyNumberFormat="1" applyFont="1" applyFill="1" applyBorder="1" applyAlignment="1">
      <alignment horizontal="center" vertical="center"/>
    </xf>
    <xf numFmtId="0" fontId="5" fillId="5" borderId="2" xfId="0" applyFont="1" applyFill="1" applyBorder="1"/>
    <xf numFmtId="0" fontId="12" fillId="5" borderId="0" xfId="0" applyFont="1" applyFill="1" applyAlignment="1">
      <alignment vertical="center" wrapText="1"/>
    </xf>
    <xf numFmtId="1" fontId="14" fillId="5" borderId="13" xfId="0" applyNumberFormat="1" applyFont="1" applyFill="1" applyBorder="1" applyAlignment="1">
      <alignment horizontal="center" vertical="center" wrapText="1"/>
    </xf>
    <xf numFmtId="0" fontId="0" fillId="5" borderId="13" xfId="0" applyFill="1" applyBorder="1" applyAlignment="1">
      <alignment horizontal="center"/>
    </xf>
    <xf numFmtId="0" fontId="0" fillId="5" borderId="13" xfId="0" applyFill="1" applyBorder="1"/>
    <xf numFmtId="0" fontId="0" fillId="5" borderId="4" xfId="0" applyFill="1" applyBorder="1"/>
    <xf numFmtId="1" fontId="14" fillId="5" borderId="22" xfId="0" applyNumberFormat="1" applyFont="1" applyFill="1" applyBorder="1" applyAlignment="1">
      <alignment horizontal="center" vertical="center" wrapText="1"/>
    </xf>
    <xf numFmtId="0" fontId="0" fillId="5" borderId="22" xfId="0" applyFill="1" applyBorder="1" applyAlignment="1">
      <alignment horizontal="center"/>
    </xf>
    <xf numFmtId="0" fontId="0" fillId="5" borderId="22" xfId="0" applyFill="1" applyBorder="1"/>
    <xf numFmtId="0" fontId="0" fillId="5" borderId="23" xfId="0" applyFill="1" applyBorder="1"/>
    <xf numFmtId="166" fontId="0" fillId="5" borderId="22" xfId="0" applyNumberFormat="1" applyFill="1" applyBorder="1"/>
    <xf numFmtId="166" fontId="0" fillId="5" borderId="23" xfId="0" applyNumberFormat="1" applyFill="1" applyBorder="1"/>
    <xf numFmtId="166" fontId="10" fillId="5" borderId="23" xfId="0" applyNumberFormat="1" applyFont="1" applyFill="1" applyBorder="1"/>
    <xf numFmtId="0" fontId="5" fillId="5" borderId="9" xfId="0" applyFont="1" applyFill="1" applyBorder="1"/>
    <xf numFmtId="0" fontId="12" fillId="5" borderId="9" xfId="0" applyFont="1" applyFill="1" applyBorder="1" applyAlignment="1">
      <alignment horizontal="center" vertical="center" wrapText="1"/>
    </xf>
    <xf numFmtId="0" fontId="14" fillId="5" borderId="9" xfId="0" applyFont="1" applyFill="1" applyBorder="1" applyAlignment="1">
      <alignment horizontal="center" vertical="center" wrapText="1"/>
    </xf>
    <xf numFmtId="1" fontId="14" fillId="5" borderId="9" xfId="0" applyNumberFormat="1" applyFont="1" applyFill="1" applyBorder="1" applyAlignment="1">
      <alignment horizontal="center" vertical="center" wrapText="1"/>
    </xf>
    <xf numFmtId="0" fontId="0" fillId="5" borderId="9" xfId="0" applyFill="1" applyBorder="1" applyAlignment="1">
      <alignment horizontal="center"/>
    </xf>
    <xf numFmtId="0" fontId="14" fillId="5" borderId="24" xfId="0" applyFont="1" applyFill="1" applyBorder="1" applyAlignment="1">
      <alignment horizontal="center" vertical="center" wrapText="1"/>
    </xf>
    <xf numFmtId="1" fontId="14" fillId="5" borderId="25" xfId="0" applyNumberFormat="1" applyFont="1" applyFill="1" applyBorder="1" applyAlignment="1">
      <alignment horizontal="center" vertical="center" wrapText="1"/>
    </xf>
    <xf numFmtId="0" fontId="0" fillId="5" borderId="25" xfId="0" applyFill="1" applyBorder="1" applyAlignment="1">
      <alignment horizontal="center"/>
    </xf>
    <xf numFmtId="0" fontId="0" fillId="5" borderId="25" xfId="0" applyFill="1" applyBorder="1"/>
    <xf numFmtId="166" fontId="0" fillId="5" borderId="26" xfId="0" applyNumberFormat="1" applyFill="1" applyBorder="1"/>
    <xf numFmtId="166" fontId="12" fillId="5" borderId="9" xfId="0" applyNumberFormat="1" applyFont="1" applyFill="1" applyBorder="1" applyAlignment="1">
      <alignment horizontal="center" vertical="center" wrapText="1"/>
    </xf>
    <xf numFmtId="0" fontId="5" fillId="5" borderId="0" xfId="0" applyFont="1" applyFill="1"/>
    <xf numFmtId="0" fontId="14" fillId="5" borderId="0" xfId="0" applyFont="1" applyFill="1" applyAlignment="1">
      <alignment wrapText="1"/>
    </xf>
    <xf numFmtId="0" fontId="15" fillId="5" borderId="0" xfId="0" applyFont="1" applyFill="1" applyAlignment="1">
      <alignment vertical="center" wrapText="1"/>
    </xf>
    <xf numFmtId="166" fontId="0" fillId="5" borderId="13" xfId="0" applyNumberFormat="1" applyFill="1" applyBorder="1"/>
    <xf numFmtId="166" fontId="0" fillId="5" borderId="4" xfId="0" applyNumberFormat="1" applyFill="1" applyBorder="1"/>
    <xf numFmtId="1" fontId="14" fillId="6" borderId="13" xfId="0" applyNumberFormat="1" applyFont="1" applyFill="1" applyBorder="1" applyAlignment="1">
      <alignment horizontal="center" vertical="center" wrapText="1"/>
    </xf>
    <xf numFmtId="0" fontId="0" fillId="6" borderId="13" xfId="0" applyFill="1" applyBorder="1" applyAlignment="1">
      <alignment horizontal="center"/>
    </xf>
    <xf numFmtId="0" fontId="0" fillId="6" borderId="13" xfId="0" applyFill="1" applyBorder="1"/>
    <xf numFmtId="0" fontId="0" fillId="6" borderId="4" xfId="0" applyFill="1" applyBorder="1"/>
    <xf numFmtId="1" fontId="14" fillId="6" borderId="22" xfId="0" applyNumberFormat="1" applyFont="1" applyFill="1" applyBorder="1" applyAlignment="1">
      <alignment horizontal="center" vertical="center" wrapText="1"/>
    </xf>
    <xf numFmtId="0" fontId="0" fillId="6" borderId="22" xfId="0" applyFill="1" applyBorder="1" applyAlignment="1">
      <alignment horizontal="center"/>
    </xf>
    <xf numFmtId="166" fontId="0" fillId="6" borderId="22" xfId="0" applyNumberFormat="1" applyFill="1" applyBorder="1"/>
    <xf numFmtId="166" fontId="0" fillId="6" borderId="23" xfId="0" applyNumberFormat="1" applyFill="1" applyBorder="1"/>
    <xf numFmtId="0" fontId="6" fillId="5" borderId="0" xfId="0" applyFont="1" applyFill="1" applyAlignment="1">
      <alignment wrapText="1"/>
    </xf>
    <xf numFmtId="166" fontId="0" fillId="5" borderId="22" xfId="0" applyNumberFormat="1" applyFill="1" applyBorder="1" applyAlignment="1">
      <alignment horizontal="center"/>
    </xf>
    <xf numFmtId="166" fontId="14" fillId="5" borderId="13" xfId="0" applyNumberFormat="1" applyFont="1" applyFill="1" applyBorder="1" applyAlignment="1">
      <alignment horizontal="center" vertical="center" wrapText="1"/>
    </xf>
    <xf numFmtId="0" fontId="11" fillId="5" borderId="9" xfId="0" applyFont="1" applyFill="1" applyBorder="1" applyAlignment="1">
      <alignment horizontal="center" vertical="center" wrapText="1"/>
    </xf>
    <xf numFmtId="0" fontId="20" fillId="5" borderId="9" xfId="0" applyFont="1" applyFill="1" applyBorder="1" applyAlignment="1">
      <alignment horizontal="center" vertical="center" wrapText="1"/>
    </xf>
    <xf numFmtId="166" fontId="20" fillId="5" borderId="9" xfId="0" applyNumberFormat="1" applyFont="1" applyFill="1" applyBorder="1" applyAlignment="1">
      <alignment horizontal="center" vertical="center" wrapText="1"/>
    </xf>
    <xf numFmtId="166" fontId="11" fillId="5" borderId="9" xfId="0" applyNumberFormat="1" applyFont="1" applyFill="1" applyBorder="1" applyAlignment="1">
      <alignment horizontal="center" vertical="center" wrapText="1"/>
    </xf>
    <xf numFmtId="0" fontId="14" fillId="5" borderId="0" xfId="0" quotePrefix="1" applyFont="1" applyFill="1" applyAlignment="1">
      <alignment vertical="center" wrapText="1"/>
    </xf>
    <xf numFmtId="44" fontId="0" fillId="5" borderId="22" xfId="0" applyNumberFormat="1" applyFill="1" applyBorder="1" applyAlignment="1">
      <alignment horizontal="center"/>
    </xf>
    <xf numFmtId="44" fontId="0" fillId="5" borderId="22" xfId="0" applyNumberFormat="1" applyFill="1" applyBorder="1"/>
    <xf numFmtId="0" fontId="5" fillId="6" borderId="2" xfId="0" applyFont="1" applyFill="1" applyBorder="1"/>
    <xf numFmtId="0" fontId="12" fillId="6" borderId="0" xfId="0" applyFont="1" applyFill="1" applyAlignment="1">
      <alignment vertical="center" wrapText="1"/>
    </xf>
    <xf numFmtId="0" fontId="14" fillId="6" borderId="13" xfId="0" applyFont="1" applyFill="1" applyBorder="1" applyAlignment="1">
      <alignment horizontal="center" vertical="center" wrapText="1"/>
    </xf>
    <xf numFmtId="166" fontId="14" fillId="5" borderId="22" xfId="0" applyNumberFormat="1" applyFont="1" applyFill="1" applyBorder="1" applyAlignment="1">
      <alignment horizontal="center" vertical="center" wrapText="1"/>
    </xf>
    <xf numFmtId="0" fontId="13" fillId="5" borderId="0" xfId="0" applyFont="1" applyFill="1" applyAlignment="1">
      <alignment vertical="center" wrapText="1"/>
    </xf>
    <xf numFmtId="166" fontId="0" fillId="0" borderId="13" xfId="0" applyNumberFormat="1" applyBorder="1"/>
    <xf numFmtId="166" fontId="0" fillId="0" borderId="4" xfId="0" applyNumberFormat="1" applyBorder="1"/>
    <xf numFmtId="166" fontId="0" fillId="6" borderId="13" xfId="0" applyNumberFormat="1" applyFill="1" applyBorder="1"/>
    <xf numFmtId="166" fontId="0" fillId="6" borderId="4" xfId="0" applyNumberFormat="1" applyFill="1" applyBorder="1"/>
    <xf numFmtId="0" fontId="14" fillId="0" borderId="0" xfId="0" applyFont="1" applyAlignment="1">
      <alignment horizontal="center" vertical="center" wrapText="1"/>
    </xf>
    <xf numFmtId="1" fontId="14" fillId="0" borderId="0" xfId="0" applyNumberFormat="1" applyFont="1" applyAlignment="1">
      <alignment horizontal="center" vertical="center" wrapText="1"/>
    </xf>
    <xf numFmtId="0" fontId="17" fillId="7" borderId="7" xfId="0" applyFont="1" applyFill="1" applyBorder="1" applyAlignment="1">
      <alignment horizontal="left" vertical="center" wrapText="1"/>
    </xf>
    <xf numFmtId="0" fontId="17" fillId="7" borderId="8" xfId="0" applyFont="1" applyFill="1" applyBorder="1" applyAlignment="1">
      <alignment horizontal="left" vertical="center" wrapText="1"/>
    </xf>
    <xf numFmtId="0" fontId="17" fillId="7" borderId="27" xfId="0" applyFont="1" applyFill="1" applyBorder="1" applyAlignment="1">
      <alignment horizontal="left" vertical="center" wrapText="1"/>
    </xf>
    <xf numFmtId="166" fontId="17" fillId="7" borderId="9" xfId="0" applyNumberFormat="1" applyFont="1" applyFill="1" applyBorder="1" applyAlignment="1">
      <alignment horizontal="center" vertical="center" wrapText="1"/>
    </xf>
    <xf numFmtId="166" fontId="1" fillId="4" borderId="9" xfId="0" applyNumberFormat="1" applyFont="1" applyFill="1" applyBorder="1" applyAlignment="1">
      <alignment horizontal="center"/>
    </xf>
    <xf numFmtId="166" fontId="1" fillId="5" borderId="9" xfId="0" applyNumberFormat="1" applyFont="1" applyFill="1" applyBorder="1" applyAlignment="1">
      <alignment horizontal="center"/>
    </xf>
    <xf numFmtId="168" fontId="15" fillId="0" borderId="4" xfId="0" applyNumberFormat="1" applyFont="1" applyBorder="1" applyAlignment="1">
      <alignment horizontal="center" vertical="center"/>
    </xf>
    <xf numFmtId="169" fontId="10" fillId="0" borderId="4" xfId="0" applyNumberFormat="1" applyFont="1" applyBorder="1" applyAlignment="1">
      <alignment vertical="center"/>
    </xf>
    <xf numFmtId="169" fontId="10" fillId="0" borderId="28" xfId="0" applyNumberFormat="1" applyFont="1" applyBorder="1" applyAlignment="1">
      <alignment vertical="center"/>
    </xf>
    <xf numFmtId="166" fontId="15" fillId="0" borderId="4" xfId="0" applyNumberFormat="1" applyFont="1" applyBorder="1" applyAlignment="1">
      <alignment horizontal="right" vertical="center"/>
    </xf>
    <xf numFmtId="166" fontId="10" fillId="0" borderId="4" xfId="0" applyNumberFormat="1" applyFont="1" applyBorder="1" applyAlignment="1">
      <alignment horizontal="right" vertical="center"/>
    </xf>
    <xf numFmtId="166" fontId="17" fillId="0" borderId="4" xfId="0" applyNumberFormat="1" applyFont="1" applyBorder="1" applyAlignment="1">
      <alignment horizontal="right" vertical="center"/>
    </xf>
    <xf numFmtId="166" fontId="15" fillId="0" borderId="5" xfId="0" applyNumberFormat="1" applyFont="1" applyBorder="1" applyAlignment="1">
      <alignment horizontal="right" vertical="center"/>
    </xf>
    <xf numFmtId="166" fontId="15" fillId="0" borderId="3" xfId="0" applyNumberFormat="1" applyFont="1" applyBorder="1" applyAlignment="1">
      <alignment horizontal="right" vertical="center"/>
    </xf>
    <xf numFmtId="166" fontId="0" fillId="0" borderId="0" xfId="0" applyNumberFormat="1"/>
    <xf numFmtId="166" fontId="12" fillId="4" borderId="29" xfId="0" applyNumberFormat="1" applyFont="1" applyFill="1" applyBorder="1" applyAlignment="1">
      <alignment horizontal="right" vertical="center"/>
    </xf>
    <xf numFmtId="166" fontId="14" fillId="4" borderId="29" xfId="0" applyNumberFormat="1" applyFont="1" applyFill="1" applyBorder="1" applyAlignment="1">
      <alignment horizontal="right" vertical="center"/>
    </xf>
    <xf numFmtId="166" fontId="10" fillId="0" borderId="4" xfId="0" applyNumberFormat="1" applyFont="1" applyBorder="1" applyAlignment="1">
      <alignment vertical="center"/>
    </xf>
    <xf numFmtId="0" fontId="22" fillId="0" borderId="0" xfId="0" applyFont="1" applyAlignment="1">
      <alignment horizontal="justify" vertical="center" wrapText="1"/>
    </xf>
    <xf numFmtId="0" fontId="19" fillId="0" borderId="0" xfId="0" applyFont="1"/>
    <xf numFmtId="0" fontId="18" fillId="0" borderId="17" xfId="0" applyFont="1" applyBorder="1" applyAlignment="1">
      <alignment horizontal="center" vertical="center" wrapText="1"/>
    </xf>
    <xf numFmtId="0" fontId="18" fillId="0" borderId="3" xfId="0" applyFont="1" applyBorder="1" applyAlignment="1">
      <alignment horizontal="center" vertical="center" wrapText="1"/>
    </xf>
    <xf numFmtId="0" fontId="16" fillId="0" borderId="0" xfId="0" applyFont="1" applyAlignment="1">
      <alignment horizontal="center" vertical="center" wrapText="1"/>
    </xf>
    <xf numFmtId="0" fontId="16"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17" fillId="0" borderId="4" xfId="0" applyFont="1" applyBorder="1" applyAlignment="1">
      <alignment horizontal="center" vertical="center" wrapText="1"/>
    </xf>
    <xf numFmtId="0" fontId="21" fillId="4" borderId="9" xfId="0" applyFont="1" applyFill="1" applyBorder="1" applyAlignment="1">
      <alignment horizontal="left" vertical="top"/>
    </xf>
    <xf numFmtId="0" fontId="21" fillId="5" borderId="9" xfId="0" applyFont="1" applyFill="1" applyBorder="1" applyAlignment="1">
      <alignment horizontal="left" vertical="top" wrapText="1"/>
    </xf>
    <xf numFmtId="0" fontId="8" fillId="7" borderId="31" xfId="0" applyFont="1" applyFill="1" applyBorder="1" applyAlignment="1">
      <alignment horizontal="left" vertical="center" wrapText="1"/>
    </xf>
    <xf numFmtId="0" fontId="8" fillId="7" borderId="32" xfId="0" applyFont="1" applyFill="1" applyBorder="1" applyAlignment="1">
      <alignment horizontal="left" vertical="center" wrapText="1"/>
    </xf>
    <xf numFmtId="0" fontId="17" fillId="0" borderId="1"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3" xfId="0" applyFont="1" applyBorder="1" applyAlignment="1">
      <alignment horizontal="center" vertical="center" wrapText="1"/>
    </xf>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10" fillId="0" borderId="4" xfId="0" applyFont="1" applyBorder="1" applyAlignment="1">
      <alignment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5" xfId="0" applyFont="1" applyBorder="1" applyAlignment="1">
      <alignment horizontal="center" vertical="center"/>
    </xf>
    <xf numFmtId="0" fontId="0" fillId="0" borderId="15" xfId="0" applyBorder="1" applyAlignment="1">
      <alignment horizontal="left" wrapText="1"/>
    </xf>
    <xf numFmtId="0" fontId="21" fillId="4" borderId="7" xfId="0" applyFont="1" applyFill="1" applyBorder="1" applyAlignment="1">
      <alignment horizontal="left" vertical="top"/>
    </xf>
    <xf numFmtId="0" fontId="21" fillId="5" borderId="7" xfId="0" applyFont="1" applyFill="1" applyBorder="1" applyAlignment="1">
      <alignment horizontal="left" vertical="top" wrapText="1"/>
    </xf>
    <xf numFmtId="0" fontId="21" fillId="5" borderId="9" xfId="0" applyFont="1" applyFill="1" applyBorder="1" applyAlignment="1">
      <alignment horizontal="left" vertical="top"/>
    </xf>
    <xf numFmtId="0" fontId="8" fillId="7" borderId="9" xfId="0" applyFont="1" applyFill="1" applyBorder="1" applyAlignment="1">
      <alignment horizontal="left" wrapText="1"/>
    </xf>
    <xf numFmtId="0" fontId="19" fillId="0" borderId="0" xfId="0" applyFont="1" applyFill="1"/>
    <xf numFmtId="0" fontId="0" fillId="0" borderId="0" xfId="0" applyFill="1"/>
  </cellXfs>
  <cellStyles count="7">
    <cellStyle name="Euro" xfId="1" xr:uid="{44F5B57D-0CC2-4FED-B2BE-0D8C9417D86D}"/>
    <cellStyle name="Monétaire" xfId="2" builtinId="4"/>
    <cellStyle name="Normal" xfId="0" builtinId="0"/>
    <cellStyle name="Normal 3" xfId="3" xr:uid="{B081F256-1D64-4CB5-A215-68A0DC0AE7E3}"/>
    <cellStyle name="Normal 3 2" xfId="4" xr:uid="{0D6F8363-66D2-4AB4-AC73-0577F227FCFC}"/>
    <cellStyle name="SETES Titre 0" xfId="5" xr:uid="{A93AA253-8540-4CEC-BFC0-2C6961B7D3B0}"/>
    <cellStyle name="SETES Titre 1" xfId="6" xr:uid="{E0949E0A-D5A1-4B33-A1D7-1641B178BD8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0</xdr:col>
      <xdr:colOff>9525</xdr:colOff>
      <xdr:row>0</xdr:row>
      <xdr:rowOff>0</xdr:rowOff>
    </xdr:from>
    <xdr:to>
      <xdr:col>3</xdr:col>
      <xdr:colOff>76200</xdr:colOff>
      <xdr:row>11</xdr:row>
      <xdr:rowOff>0</xdr:rowOff>
    </xdr:to>
    <xdr:pic>
      <xdr:nvPicPr>
        <xdr:cNvPr id="5127" name="Forme1">
          <a:extLst>
            <a:ext uri="{FF2B5EF4-FFF2-40B4-BE49-F238E27FC236}">
              <a16:creationId xmlns:a16="http://schemas.microsoft.com/office/drawing/2014/main" id="{521AC2C8-8975-4E4A-0DA3-C4D504BBA2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2352675" cy="167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0" y="1393200"/>
    <xdr:ext cx="2379634" cy="7693121"/>
    <xdr:sp macro="" textlink="">
      <xdr:nvSpPr>
        <xdr:cNvPr id="3" name="Forme2">
          <a:extLst>
            <a:ext uri="{FF2B5EF4-FFF2-40B4-BE49-F238E27FC236}">
              <a16:creationId xmlns:a16="http://schemas.microsoft.com/office/drawing/2014/main" id="{A4F892CA-3037-78EE-8877-5ED3237DF345}"/>
            </a:ext>
          </a:extLst>
        </xdr:cNvPr>
        <xdr:cNvSpPr/>
      </xdr:nvSpPr>
      <xdr:spPr>
        <a:xfrm>
          <a:off x="0" y="1393200"/>
          <a:ext cx="2408190" cy="7721685"/>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162000" tIns="0" rIns="0" bIns="0" rtlCol="0" anchor="t"/>
        <a:lstStyle/>
        <a:p>
          <a:pPr algn="l"/>
          <a:r>
            <a:rPr lang="fr-FR" sz="900" b="1" i="0">
              <a:solidFill>
                <a:srgbClr val="000000"/>
              </a:solidFill>
              <a:latin typeface="Century Gothic"/>
            </a:rPr>
            <a:t>MAITRISE D'OUVRAGE</a:t>
          </a:r>
        </a:p>
        <a:p>
          <a:pPr algn="l"/>
          <a:r>
            <a:rPr lang="fr-FR" sz="900" b="0" i="0">
              <a:solidFill>
                <a:srgbClr val="000000"/>
              </a:solidFill>
              <a:latin typeface="Century Gothic"/>
            </a:rPr>
            <a:t>CNED &amp; RESEAU CANOPE</a:t>
          </a:r>
        </a:p>
        <a:p>
          <a:pPr algn="l"/>
          <a:r>
            <a:rPr lang="fr-FR" sz="900" b="0" i="0">
              <a:solidFill>
                <a:srgbClr val="000000"/>
              </a:solidFill>
              <a:latin typeface="Century Gothic"/>
            </a:rPr>
            <a:t>3 Allée Antonio Machado</a:t>
          </a:r>
        </a:p>
        <a:p>
          <a:pPr algn="l"/>
          <a:r>
            <a:rPr lang="fr-FR" sz="900" b="0" i="0">
              <a:solidFill>
                <a:srgbClr val="000000"/>
              </a:solidFill>
              <a:latin typeface="Century Gothic"/>
            </a:rPr>
            <a:t>31051 - TOULOUSE</a:t>
          </a:r>
        </a:p>
        <a:p>
          <a:pPr algn="l"/>
          <a:endParaRPr sz="900">
            <a:solidFill>
              <a:srgbClr val="000000"/>
            </a:solidFill>
            <a:latin typeface="Century Gothic"/>
          </a:endParaRPr>
        </a:p>
        <a:p>
          <a:pPr algn="l"/>
          <a:endParaRPr sz="900">
            <a:solidFill>
              <a:srgbClr val="000000"/>
            </a:solidFill>
            <a:latin typeface="Century Gothic"/>
          </a:endParaRPr>
        </a:p>
        <a:p>
          <a:pPr algn="l"/>
          <a:endParaRPr sz="900">
            <a:solidFill>
              <a:srgbClr val="000000"/>
            </a:solidFill>
            <a:latin typeface="Century Gothic"/>
          </a:endParaRPr>
        </a:p>
        <a:p>
          <a:pPr algn="l"/>
          <a:r>
            <a:rPr lang="fr-FR" sz="900" b="1" i="0">
              <a:solidFill>
                <a:srgbClr val="000000"/>
              </a:solidFill>
              <a:latin typeface="Century Gothic"/>
            </a:rPr>
            <a:t>MAITRISE D'OEUVRE</a:t>
          </a:r>
        </a:p>
        <a:p>
          <a:pPr algn="l"/>
          <a:r>
            <a:rPr lang="fr-FR" sz="900" b="0" i="0">
              <a:solidFill>
                <a:srgbClr val="000000"/>
              </a:solidFill>
              <a:latin typeface="Century Gothic"/>
            </a:rPr>
            <a:t>ENZO&amp;ROSSO</a:t>
          </a:r>
        </a:p>
        <a:p>
          <a:pPr algn="l"/>
          <a:r>
            <a:rPr lang="fr-FR" sz="900" b="0" i="0">
              <a:solidFill>
                <a:srgbClr val="000000"/>
              </a:solidFill>
              <a:latin typeface="Century Gothic"/>
            </a:rPr>
            <a:t>113 Boulevard de Lamasquère</a:t>
          </a:r>
        </a:p>
        <a:p>
          <a:pPr algn="l"/>
          <a:r>
            <a:rPr lang="fr-FR" sz="900" b="0" i="0">
              <a:solidFill>
                <a:srgbClr val="000000"/>
              </a:solidFill>
              <a:latin typeface="Century Gothic"/>
            </a:rPr>
            <a:t>31600 - MURET</a:t>
          </a:r>
        </a:p>
        <a:p>
          <a:pPr algn="l"/>
          <a:r>
            <a:rPr lang="fr-FR" sz="900" b="0" i="0">
              <a:solidFill>
                <a:srgbClr val="000000"/>
              </a:solidFill>
              <a:latin typeface="Century Gothic"/>
            </a:rPr>
            <a:t>Tel : 06 81 20 16 27</a:t>
          </a:r>
        </a:p>
        <a:p>
          <a:pPr algn="l"/>
          <a:r>
            <a:rPr lang="fr-FR" sz="900" b="0" i="0">
              <a:solidFill>
                <a:srgbClr val="000000"/>
              </a:solidFill>
              <a:latin typeface="Century Gothic"/>
            </a:rPr>
            <a:t>Email : nathalie.estival@enzo-rosso.fr</a:t>
          </a:r>
        </a:p>
        <a:p>
          <a:pPr algn="l"/>
          <a:endParaRPr sz="900">
            <a:solidFill>
              <a:srgbClr val="000000"/>
            </a:solidFill>
            <a:latin typeface="Century Gothic"/>
          </a:endParaRPr>
        </a:p>
        <a:p>
          <a:pPr algn="l"/>
          <a:r>
            <a:rPr lang="fr-FR" sz="900" b="1" i="0">
              <a:solidFill>
                <a:srgbClr val="000000"/>
              </a:solidFill>
              <a:latin typeface="Century Gothic"/>
            </a:rPr>
            <a:t>BUREAU D'ETUDES STRUCTURE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75 21 21 94</a:t>
          </a:r>
        </a:p>
        <a:p>
          <a:pPr algn="l"/>
          <a:r>
            <a:rPr lang="fr-FR" sz="900" b="0" i="0">
              <a:solidFill>
                <a:srgbClr val="000000"/>
              </a:solidFill>
              <a:latin typeface="Century Gothic"/>
            </a:rPr>
            <a:t>Email : lk.setes@setes.fr</a:t>
          </a:r>
        </a:p>
        <a:p>
          <a:pPr algn="l"/>
          <a:endParaRPr sz="900">
            <a:solidFill>
              <a:srgbClr val="000000"/>
            </a:solidFill>
            <a:latin typeface="Century Gothic"/>
          </a:endParaRPr>
        </a:p>
        <a:p>
          <a:pPr algn="l"/>
          <a:r>
            <a:rPr lang="fr-FR" sz="900" b="1" i="0">
              <a:solidFill>
                <a:srgbClr val="000000"/>
              </a:solidFill>
              <a:latin typeface="Century Gothic"/>
            </a:rPr>
            <a:t>BUREAU D'ETUDES CFA CFO</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70 53 96 60</a:t>
          </a:r>
        </a:p>
        <a:p>
          <a:pPr algn="l"/>
          <a:r>
            <a:rPr lang="fr-FR" sz="900" b="0" i="0">
              <a:solidFill>
                <a:srgbClr val="000000"/>
              </a:solidFill>
              <a:latin typeface="Century Gothic"/>
            </a:rPr>
            <a:t>Email : jf.setes@setes.fr</a:t>
          </a:r>
        </a:p>
        <a:p>
          <a:pPr algn="l"/>
          <a:endParaRPr sz="900">
            <a:solidFill>
              <a:srgbClr val="000000"/>
            </a:solidFill>
            <a:latin typeface="Century Gothic"/>
          </a:endParaRPr>
        </a:p>
        <a:p>
          <a:pPr algn="l"/>
          <a:r>
            <a:rPr lang="fr-FR" sz="900" b="1" i="0">
              <a:solidFill>
                <a:srgbClr val="000000"/>
              </a:solidFill>
              <a:latin typeface="Century Gothic"/>
            </a:rPr>
            <a:t>BUREAU D'ETUDES CVC PLOMBERIE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lnSpc>
              <a:spcPts val="1000"/>
            </a:lnSpc>
          </a:pPr>
          <a:r>
            <a:rPr lang="fr-FR" sz="900" b="0" i="0">
              <a:solidFill>
                <a:srgbClr val="000000"/>
              </a:solidFill>
              <a:latin typeface="Century Gothic"/>
            </a:rPr>
            <a:t>Tel : 06 43 18 44 29</a:t>
          </a:r>
        </a:p>
        <a:p>
          <a:pPr algn="l"/>
          <a:r>
            <a:rPr lang="fr-FR" sz="900" b="0" i="0">
              <a:solidFill>
                <a:srgbClr val="000000"/>
              </a:solidFill>
              <a:latin typeface="Century Gothic"/>
            </a:rPr>
            <a:t>Email : cd.setes@setes.fr</a:t>
          </a:r>
        </a:p>
        <a:p>
          <a:pPr algn="l">
            <a:lnSpc>
              <a:spcPts val="1000"/>
            </a:lnSpc>
          </a:pPr>
          <a:endParaRPr sz="900">
            <a:solidFill>
              <a:srgbClr val="000000"/>
            </a:solidFill>
            <a:latin typeface="Century Gothic"/>
          </a:endParaRPr>
        </a:p>
        <a:p>
          <a:pPr algn="l"/>
          <a:r>
            <a:rPr lang="fr-FR" sz="900" b="1" i="0">
              <a:solidFill>
                <a:srgbClr val="000000"/>
              </a:solidFill>
              <a:latin typeface="Century Gothic"/>
            </a:rPr>
            <a:t>BUREAU D'ETUDES ACOUSTIQUES</a:t>
          </a:r>
        </a:p>
        <a:p>
          <a:pPr algn="l">
            <a:lnSpc>
              <a:spcPts val="1000"/>
            </a:lnSpc>
          </a:pPr>
          <a:r>
            <a:rPr lang="fr-FR" sz="900" b="0" i="0">
              <a:solidFill>
                <a:srgbClr val="000000"/>
              </a:solidFill>
              <a:latin typeface="Century Gothic"/>
            </a:rPr>
            <a:t>GAMBA ACOUSTIQUE</a:t>
          </a:r>
        </a:p>
        <a:p>
          <a:pPr algn="l"/>
          <a:r>
            <a:rPr lang="fr-FR" sz="900" b="0" i="0">
              <a:solidFill>
                <a:srgbClr val="000000"/>
              </a:solidFill>
              <a:latin typeface="Century Gothic"/>
            </a:rPr>
            <a:t>160 rue du Colombier</a:t>
          </a:r>
        </a:p>
        <a:p>
          <a:pPr algn="l">
            <a:lnSpc>
              <a:spcPts val="1000"/>
            </a:lnSpc>
          </a:pPr>
          <a:r>
            <a:rPr lang="fr-FR" sz="900" b="0" i="0">
              <a:solidFill>
                <a:srgbClr val="000000"/>
              </a:solidFill>
              <a:latin typeface="Century Gothic"/>
            </a:rPr>
            <a:t>31670 - LABEGE</a:t>
          </a:r>
        </a:p>
        <a:p>
          <a:pPr algn="l"/>
          <a:r>
            <a:rPr lang="fr-FR" sz="900" b="0" i="0">
              <a:solidFill>
                <a:srgbClr val="000000"/>
              </a:solidFill>
              <a:latin typeface="Century Gothic"/>
            </a:rPr>
            <a:t>Tel : 06 28 41 04 67</a:t>
          </a:r>
        </a:p>
        <a:p>
          <a:pPr algn="l">
            <a:lnSpc>
              <a:spcPts val="1000"/>
            </a:lnSpc>
          </a:pPr>
          <a:r>
            <a:rPr lang="fr-FR" sz="900" b="0" i="0">
              <a:solidFill>
                <a:srgbClr val="000000"/>
              </a:solidFill>
              <a:latin typeface="Century Gothic"/>
            </a:rPr>
            <a:t>Email : aymeric.naze@gamba.fr</a:t>
          </a:r>
        </a:p>
        <a:p>
          <a:pPr algn="l"/>
          <a:endParaRPr sz="900">
            <a:solidFill>
              <a:srgbClr val="000000"/>
            </a:solidFill>
            <a:latin typeface="Century Gothic"/>
          </a:endParaRPr>
        </a:p>
        <a:p>
          <a:pPr algn="l">
            <a:lnSpc>
              <a:spcPts val="1000"/>
            </a:lnSpc>
          </a:pPr>
          <a:r>
            <a:rPr lang="fr-FR" sz="900" b="1" i="0">
              <a:solidFill>
                <a:srgbClr val="000000"/>
              </a:solidFill>
              <a:latin typeface="Century Gothic"/>
            </a:rPr>
            <a:t>BUREAU DE CONTROLE</a:t>
          </a:r>
        </a:p>
        <a:p>
          <a:pPr algn="l"/>
          <a:r>
            <a:rPr lang="fr-FR" sz="900" b="0" i="0">
              <a:solidFill>
                <a:srgbClr val="000000"/>
              </a:solidFill>
              <a:latin typeface="Century Gothic"/>
            </a:rPr>
            <a:t>BTP CONSULTANTS</a:t>
          </a:r>
        </a:p>
        <a:p>
          <a:pPr algn="l">
            <a:lnSpc>
              <a:spcPts val="1000"/>
            </a:lnSpc>
          </a:pPr>
          <a:r>
            <a:rPr lang="fr-FR" sz="900" b="0" i="0">
              <a:solidFill>
                <a:srgbClr val="000000"/>
              </a:solidFill>
              <a:latin typeface="Century Gothic"/>
            </a:rPr>
            <a:t>83 chemin Ribaute</a:t>
          </a:r>
        </a:p>
        <a:p>
          <a:pPr algn="l"/>
          <a:r>
            <a:rPr lang="fr-FR" sz="900" b="0" i="0">
              <a:solidFill>
                <a:srgbClr val="000000"/>
              </a:solidFill>
              <a:latin typeface="Century Gothic"/>
            </a:rPr>
            <a:t>31400 - TOULOUSE</a:t>
          </a:r>
        </a:p>
        <a:p>
          <a:pPr algn="l">
            <a:lnSpc>
              <a:spcPts val="1000"/>
            </a:lnSpc>
          </a:pPr>
          <a:r>
            <a:rPr lang="fr-FR" sz="900" b="0" i="0">
              <a:solidFill>
                <a:srgbClr val="000000"/>
              </a:solidFill>
              <a:latin typeface="Century Gothic"/>
            </a:rPr>
            <a:t>Tel : 06 25 74 22 60</a:t>
          </a:r>
        </a:p>
        <a:p>
          <a:pPr algn="l"/>
          <a:r>
            <a:rPr lang="fr-FR" sz="900" b="0" i="0">
              <a:solidFill>
                <a:srgbClr val="000000"/>
              </a:solidFill>
              <a:latin typeface="Century Gothic"/>
            </a:rPr>
            <a:t>Email : noemie.peronne@btp-consultants.fr</a:t>
          </a:r>
        </a:p>
        <a:p>
          <a:pPr algn="l">
            <a:lnSpc>
              <a:spcPts val="1000"/>
            </a:lnSpc>
          </a:pPr>
          <a:endParaRPr sz="900">
            <a:solidFill>
              <a:srgbClr val="000000"/>
            </a:solidFill>
            <a:latin typeface="Century Gothic"/>
          </a:endParaRPr>
        </a:p>
        <a:p>
          <a:pPr algn="l">
            <a:lnSpc>
              <a:spcPts val="1000"/>
            </a:lnSpc>
          </a:pPr>
          <a:r>
            <a:rPr lang="fr-FR" sz="900" b="1" i="0">
              <a:solidFill>
                <a:srgbClr val="000000"/>
              </a:solidFill>
              <a:latin typeface="Century Gothic"/>
            </a:rPr>
            <a:t>SPS</a:t>
          </a:r>
        </a:p>
        <a:p>
          <a:pPr algn="l">
            <a:lnSpc>
              <a:spcPts val="1000"/>
            </a:lnSpc>
          </a:pPr>
          <a:r>
            <a:rPr lang="fr-FR" sz="900" b="0" i="0">
              <a:solidFill>
                <a:srgbClr val="000000"/>
              </a:solidFill>
              <a:latin typeface="Century Gothic"/>
            </a:rPr>
            <a:t>BTP CONSULTANTS</a:t>
          </a:r>
        </a:p>
        <a:p>
          <a:pPr algn="l"/>
          <a:r>
            <a:rPr lang="fr-FR" sz="900" b="0" i="0">
              <a:solidFill>
                <a:srgbClr val="000000"/>
              </a:solidFill>
              <a:latin typeface="Century Gothic"/>
            </a:rPr>
            <a:t>83 chemin Ribaute</a:t>
          </a:r>
        </a:p>
        <a:p>
          <a:pPr algn="l">
            <a:lnSpc>
              <a:spcPts val="1000"/>
            </a:lnSpc>
          </a:pPr>
          <a:r>
            <a:rPr lang="fr-FR" sz="900" b="0" i="0">
              <a:solidFill>
                <a:srgbClr val="000000"/>
              </a:solidFill>
              <a:latin typeface="Century Gothic"/>
            </a:rPr>
            <a:t>31400 - TOULOUSE</a:t>
          </a:r>
        </a:p>
        <a:p>
          <a:pPr algn="l"/>
          <a:r>
            <a:rPr lang="fr-FR" sz="900" b="0" i="0">
              <a:solidFill>
                <a:srgbClr val="000000"/>
              </a:solidFill>
              <a:latin typeface="Century Gothic"/>
            </a:rPr>
            <a:t>Tel : 06 08 76 14 35</a:t>
          </a:r>
        </a:p>
        <a:p>
          <a:pPr algn="l">
            <a:lnSpc>
              <a:spcPts val="1000"/>
            </a:lnSpc>
          </a:pPr>
          <a:r>
            <a:rPr lang="fr-FR" sz="900" b="0" i="0">
              <a:solidFill>
                <a:srgbClr val="000000"/>
              </a:solidFill>
              <a:latin typeface="Century Gothic"/>
            </a:rPr>
            <a:t>Email : rolando.postiga@btp-consultants.fr</a:t>
          </a:r>
        </a:p>
      </xdr:txBody>
    </xdr:sp>
    <xdr:clientData/>
  </xdr:absoluteAnchor>
  <xdr:absoluteAnchor>
    <xdr:pos x="2498850" y="6187455"/>
    <xdr:ext cx="3876570" cy="1067295"/>
    <xdr:sp macro="" textlink="">
      <xdr:nvSpPr>
        <xdr:cNvPr id="4" name="Forme3">
          <a:extLst>
            <a:ext uri="{FF2B5EF4-FFF2-40B4-BE49-F238E27FC236}">
              <a16:creationId xmlns:a16="http://schemas.microsoft.com/office/drawing/2014/main" id="{2D6E4CE4-96E4-55AF-42D2-F426B414CDBC}"/>
            </a:ext>
          </a:extLst>
        </xdr:cNvPr>
        <xdr:cNvSpPr/>
      </xdr:nvSpPr>
      <xdr:spPr>
        <a:xfrm>
          <a:off x="2556000" y="6206505"/>
          <a:ext cx="3886095" cy="1067295"/>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CNED &amp; RESEAU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a:p>
          <a:pPr algn="ctr"/>
          <a:endParaRPr sz="1000">
            <a:solidFill>
              <a:srgbClr val="000000"/>
            </a:solidFill>
            <a:latin typeface="Century Gothic"/>
          </a:endParaRPr>
        </a:p>
        <a:p>
          <a:pPr algn="ctr"/>
          <a:endParaRPr sz="1000">
            <a:solidFill>
              <a:srgbClr val="000000"/>
            </a:solidFill>
            <a:latin typeface="Century Gothic"/>
          </a:endParaRPr>
        </a:p>
        <a:p>
          <a:pPr algn="ctr"/>
          <a:endParaRPr sz="1000">
            <a:solidFill>
              <a:srgbClr val="000000"/>
            </a:solidFill>
            <a:latin typeface="Century Gothic"/>
          </a:endParaRPr>
        </a:p>
      </xdr:txBody>
    </xdr:sp>
    <xdr:clientData/>
  </xdr:absoluteAnchor>
  <xdr:absoluteAnchor>
    <xdr:pos x="2470470" y="3901350"/>
    <xdr:ext cx="3904951" cy="544146"/>
    <xdr:sp macro="" textlink="">
      <xdr:nvSpPr>
        <xdr:cNvPr id="5" name="Forme4">
          <a:extLst>
            <a:ext uri="{FF2B5EF4-FFF2-40B4-BE49-F238E27FC236}">
              <a16:creationId xmlns:a16="http://schemas.microsoft.com/office/drawing/2014/main" id="{2D1F2AE2-C9C9-FC7B-7CF8-C7495CF1DF19}"/>
            </a:ext>
          </a:extLst>
        </xdr:cNvPr>
        <xdr:cNvSpPr/>
      </xdr:nvSpPr>
      <xdr:spPr>
        <a:xfrm>
          <a:off x="2518095" y="3920400"/>
          <a:ext cx="3924000" cy="5346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REAMENAGEMENT DES ESPACES DE TRAVAIL CNED &amp;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xdr:txBody>
    </xdr:sp>
    <xdr:clientData/>
  </xdr:absoluteAnchor>
  <xdr:absoluteAnchor>
    <xdr:pos x="2470470" y="7368150"/>
    <xdr:ext cx="3904951" cy="808095"/>
    <xdr:sp macro="" textlink="">
      <xdr:nvSpPr>
        <xdr:cNvPr id="6" name="Forme7">
          <a:extLst>
            <a:ext uri="{FF2B5EF4-FFF2-40B4-BE49-F238E27FC236}">
              <a16:creationId xmlns:a16="http://schemas.microsoft.com/office/drawing/2014/main" id="{91D13928-6803-7FEC-3555-EEA3BEC50BE0}"/>
            </a:ext>
          </a:extLst>
        </xdr:cNvPr>
        <xdr:cNvSpPr/>
      </xdr:nvSpPr>
      <xdr:spPr>
        <a:xfrm>
          <a:off x="2518095" y="7387200"/>
          <a:ext cx="3924000" cy="808095"/>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CDPGF</a:t>
          </a:r>
        </a:p>
        <a:p>
          <a:pPr algn="ctr"/>
          <a:r>
            <a:rPr lang="fr-FR" sz="1000" b="0" i="0">
              <a:solidFill>
                <a:srgbClr val="000000"/>
              </a:solidFill>
              <a:latin typeface="Century Gothic"/>
            </a:rPr>
            <a:t>DCE</a:t>
          </a:r>
        </a:p>
        <a:p>
          <a:pPr algn="ctr"/>
          <a:r>
            <a:rPr lang="fr-FR" sz="1000" b="0" i="0">
              <a:solidFill>
                <a:srgbClr val="000000"/>
              </a:solidFill>
              <a:latin typeface="Century Gothic"/>
            </a:rPr>
            <a:t>02/10/2025</a:t>
          </a:r>
        </a:p>
      </xdr:txBody>
    </xdr:sp>
    <xdr:clientData/>
  </xdr:absoluteAnchor>
  <xdr:absoluteAnchor>
    <xdr:pos x="2470470" y="8307750"/>
    <xdr:ext cx="3904951" cy="796705"/>
    <xdr:sp macro="" textlink="">
      <xdr:nvSpPr>
        <xdr:cNvPr id="7" name="Forme8">
          <a:extLst>
            <a:ext uri="{FF2B5EF4-FFF2-40B4-BE49-F238E27FC236}">
              <a16:creationId xmlns:a16="http://schemas.microsoft.com/office/drawing/2014/main" id="{9ECE56BB-D1E6-62D4-D843-97A2FED1E930}"/>
            </a:ext>
          </a:extLst>
        </xdr:cNvPr>
        <xdr:cNvSpPr/>
      </xdr:nvSpPr>
      <xdr:spPr>
        <a:xfrm>
          <a:off x="2518095" y="8326800"/>
          <a:ext cx="3924000" cy="80619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1" i="0">
              <a:solidFill>
                <a:srgbClr val="000000"/>
              </a:solidFill>
              <a:latin typeface="Century Gothic"/>
            </a:rPr>
            <a:t>LOT N° 11 : PLOMBERIE SANITAIRE - CHAUFFAGE - CLIMATISATION - VENTILATION </a:t>
          </a:r>
        </a:p>
      </xdr:txBody>
    </xdr:sp>
    <xdr:clientData/>
  </xdr:absolute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0</xdr:col>
      <xdr:colOff>333375</xdr:colOff>
      <xdr:row>2</xdr:row>
      <xdr:rowOff>95250</xdr:rowOff>
    </xdr:to>
    <xdr:pic>
      <xdr:nvPicPr>
        <xdr:cNvPr id="1618" name="Image 1">
          <a:extLst>
            <a:ext uri="{FF2B5EF4-FFF2-40B4-BE49-F238E27FC236}">
              <a16:creationId xmlns:a16="http://schemas.microsoft.com/office/drawing/2014/main" id="{1570C4C3-96AF-28FF-AF90-8B403FF4CE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57150"/>
          <a:ext cx="25717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5F0E4-890F-4497-A31C-AAF4F54DD660}">
  <dimension ref="A1"/>
  <sheetViews>
    <sheetView topLeftCell="A31" workbookViewId="0">
      <selection activeCell="R55" sqref="R55:R56"/>
    </sheetView>
  </sheetViews>
  <sheetFormatPr defaultRowHeight="12"/>
  <cols>
    <col min="1" max="256" width="11.42578125" customWidth="1"/>
  </cols>
  <sheetData>
    <row r="1" customFormat="1"/>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7A3BD-8E35-4E05-B935-978EEC15A1C6}">
  <dimension ref="A1:K824"/>
  <sheetViews>
    <sheetView tabSelected="1" topLeftCell="A15" workbookViewId="0">
      <selection activeCell="B64" sqref="B64"/>
    </sheetView>
  </sheetViews>
  <sheetFormatPr defaultRowHeight="12.75"/>
  <cols>
    <col min="1" max="1" width="8.7109375" style="1" customWidth="1"/>
    <col min="2" max="2" width="58.28515625" style="2" customWidth="1"/>
    <col min="3" max="5" width="6.140625" style="3" customWidth="1"/>
    <col min="6" max="6" width="13.5703125" customWidth="1"/>
    <col min="7" max="7" width="15.42578125" customWidth="1"/>
    <col min="8" max="8" width="11.42578125" customWidth="1"/>
    <col min="9" max="9" width="53.140625" customWidth="1"/>
    <col min="10" max="256" width="11.42578125" customWidth="1"/>
  </cols>
  <sheetData>
    <row r="1" spans="1:7" s="4" customFormat="1" ht="11.1" customHeight="1">
      <c r="A1" s="5"/>
      <c r="B1" s="194" t="s">
        <v>0</v>
      </c>
      <c r="C1" s="194"/>
      <c r="D1" s="194"/>
      <c r="E1" s="194"/>
      <c r="F1" s="194"/>
      <c r="G1" s="195"/>
    </row>
    <row r="2" spans="1:7" s="4" customFormat="1" ht="11.1" customHeight="1">
      <c r="A2" s="6"/>
      <c r="B2" s="196" t="s">
        <v>1</v>
      </c>
      <c r="C2" s="196"/>
      <c r="D2" s="196"/>
      <c r="E2" s="196"/>
      <c r="F2" s="196"/>
      <c r="G2" s="197"/>
    </row>
    <row r="3" spans="1:7" s="4" customFormat="1" ht="11.1" customHeight="1">
      <c r="A3" s="6"/>
      <c r="B3" s="196" t="s">
        <v>2</v>
      </c>
      <c r="C3" s="196"/>
      <c r="D3" s="196"/>
      <c r="E3" s="196"/>
      <c r="F3" s="196"/>
      <c r="G3" s="197"/>
    </row>
    <row r="4" spans="1:7" ht="15" customHeight="1">
      <c r="A4" s="208" t="s">
        <v>3</v>
      </c>
      <c r="B4" s="209"/>
      <c r="C4" s="209"/>
      <c r="D4" s="209"/>
      <c r="E4" s="209"/>
      <c r="F4" s="210"/>
      <c r="G4" s="7"/>
    </row>
    <row r="5" spans="1:7" ht="15" customHeight="1">
      <c r="A5" s="201" t="s">
        <v>4</v>
      </c>
      <c r="B5" s="202"/>
      <c r="C5" s="202"/>
      <c r="D5" s="202"/>
      <c r="E5" s="202"/>
      <c r="F5" s="203"/>
      <c r="G5" s="8"/>
    </row>
    <row r="6" spans="1:7" ht="15" customHeight="1">
      <c r="A6" s="198" t="s">
        <v>5</v>
      </c>
      <c r="B6" s="199"/>
      <c r="C6" s="199"/>
      <c r="D6" s="199"/>
      <c r="E6" s="199"/>
      <c r="F6" s="200"/>
      <c r="G6" s="9"/>
    </row>
    <row r="7" spans="1:7" ht="15" customHeight="1">
      <c r="A7" s="215" t="s">
        <v>6</v>
      </c>
      <c r="B7" s="216"/>
      <c r="C7" s="216"/>
      <c r="D7" s="216"/>
      <c r="E7" s="216"/>
      <c r="F7" s="217"/>
      <c r="G7" s="10">
        <v>44470</v>
      </c>
    </row>
    <row r="8" spans="1:7" ht="27" customHeight="1">
      <c r="A8" s="11"/>
      <c r="B8" s="12" t="s">
        <v>7</v>
      </c>
      <c r="C8" s="13" t="s">
        <v>8</v>
      </c>
      <c r="D8" s="13" t="s">
        <v>9</v>
      </c>
      <c r="E8" s="13" t="s">
        <v>10</v>
      </c>
      <c r="F8" s="98" t="s">
        <v>11</v>
      </c>
      <c r="G8" s="98" t="s">
        <v>12</v>
      </c>
    </row>
    <row r="9" spans="1:7" ht="11.1" customHeight="1">
      <c r="A9" s="14"/>
      <c r="B9" s="15"/>
      <c r="C9" s="16"/>
      <c r="D9" s="16"/>
      <c r="E9" s="16"/>
      <c r="F9" s="17"/>
      <c r="G9" s="18"/>
    </row>
    <row r="10" spans="1:7" ht="12.95" customHeight="1">
      <c r="A10" s="19"/>
      <c r="B10" s="20" t="s">
        <v>13</v>
      </c>
      <c r="C10" s="43"/>
      <c r="D10" s="43"/>
      <c r="E10" s="43"/>
      <c r="F10" s="21"/>
      <c r="G10" s="22"/>
    </row>
    <row r="11" spans="1:7" ht="12">
      <c r="A11" s="19"/>
      <c r="B11" s="20" t="s">
        <v>14</v>
      </c>
      <c r="C11" s="43"/>
      <c r="D11" s="43"/>
      <c r="E11" s="43"/>
      <c r="F11" s="21"/>
      <c r="G11" s="22"/>
    </row>
    <row r="12" spans="1:7" ht="11.1" customHeight="1">
      <c r="A12" s="19"/>
      <c r="B12" s="15"/>
      <c r="C12" s="43"/>
      <c r="D12" s="43"/>
      <c r="E12" s="43"/>
      <c r="F12" s="21"/>
      <c r="G12" s="22"/>
    </row>
    <row r="13" spans="1:7" ht="33.75">
      <c r="A13" s="19"/>
      <c r="B13" s="23" t="s">
        <v>15</v>
      </c>
      <c r="C13" s="43"/>
      <c r="D13" s="43"/>
      <c r="E13" s="43"/>
      <c r="F13" s="21"/>
      <c r="G13" s="22"/>
    </row>
    <row r="14" spans="1:7" ht="11.1" customHeight="1">
      <c r="A14" s="19"/>
      <c r="B14" s="23"/>
      <c r="C14" s="43"/>
      <c r="D14" s="43"/>
      <c r="E14" s="43"/>
      <c r="F14" s="21"/>
      <c r="G14" s="22"/>
    </row>
    <row r="15" spans="1:7" ht="23.25">
      <c r="A15" s="19"/>
      <c r="B15" s="192" t="s">
        <v>16</v>
      </c>
      <c r="C15" s="43"/>
      <c r="D15" s="43"/>
      <c r="E15" s="43"/>
      <c r="F15" s="21"/>
      <c r="G15" s="22"/>
    </row>
    <row r="16" spans="1:7" ht="11.1" customHeight="1">
      <c r="A16" s="19"/>
      <c r="B16" s="23"/>
      <c r="C16" s="43"/>
      <c r="D16" s="43"/>
      <c r="E16" s="43"/>
      <c r="F16" s="21"/>
      <c r="G16" s="22"/>
    </row>
    <row r="17" spans="1:7" ht="22.5">
      <c r="A17" s="19"/>
      <c r="B17" s="23" t="s">
        <v>17</v>
      </c>
      <c r="C17" s="43"/>
      <c r="D17" s="43"/>
      <c r="E17" s="43"/>
      <c r="F17" s="21"/>
      <c r="G17" s="22"/>
    </row>
    <row r="18" spans="1:7" ht="11.1" customHeight="1">
      <c r="A18" s="19"/>
      <c r="B18" s="15"/>
      <c r="C18" s="43"/>
      <c r="D18" s="43"/>
      <c r="E18" s="43"/>
      <c r="F18" s="21"/>
      <c r="G18" s="22"/>
    </row>
    <row r="19" spans="1:7">
      <c r="A19" s="19"/>
      <c r="B19" s="20" t="s">
        <v>18</v>
      </c>
      <c r="C19" s="43"/>
      <c r="D19" s="43"/>
      <c r="E19" s="43"/>
      <c r="F19" s="21"/>
      <c r="G19" s="22"/>
    </row>
    <row r="20" spans="1:7" ht="45">
      <c r="A20" s="19"/>
      <c r="B20" s="23" t="s">
        <v>19</v>
      </c>
      <c r="C20" s="43"/>
      <c r="D20" s="43"/>
      <c r="E20" s="43"/>
      <c r="F20" s="21"/>
      <c r="G20" s="22"/>
    </row>
    <row r="21" spans="1:7" ht="11.1" customHeight="1">
      <c r="A21" s="19"/>
      <c r="B21" s="15"/>
      <c r="C21" s="43"/>
      <c r="D21" s="43"/>
      <c r="E21" s="43"/>
      <c r="F21" s="21"/>
      <c r="G21" s="22"/>
    </row>
    <row r="22" spans="1:7" ht="12">
      <c r="A22" s="19"/>
      <c r="B22" s="20" t="s">
        <v>20</v>
      </c>
      <c r="C22" s="43"/>
      <c r="D22" s="43"/>
      <c r="E22" s="43"/>
      <c r="F22" s="21"/>
      <c r="G22" s="22"/>
    </row>
    <row r="23" spans="1:7" ht="22.5">
      <c r="A23" s="19"/>
      <c r="B23" s="23" t="s">
        <v>21</v>
      </c>
      <c r="C23" s="43"/>
      <c r="D23" s="43"/>
      <c r="E23" s="43"/>
      <c r="F23" s="21"/>
      <c r="G23" s="22"/>
    </row>
    <row r="24" spans="1:7" ht="11.1" customHeight="1">
      <c r="A24" s="19"/>
      <c r="B24" s="23"/>
      <c r="C24" s="43"/>
      <c r="D24" s="43"/>
      <c r="E24" s="43"/>
      <c r="F24" s="21"/>
      <c r="G24" s="22"/>
    </row>
    <row r="25" spans="1:7" ht="33.75">
      <c r="A25" s="19"/>
      <c r="B25" s="23" t="s">
        <v>22</v>
      </c>
      <c r="C25" s="43"/>
      <c r="D25" s="43"/>
      <c r="E25" s="43"/>
      <c r="F25" s="21"/>
      <c r="G25" s="22"/>
    </row>
    <row r="26" spans="1:7" ht="11.1" customHeight="1">
      <c r="A26" s="19"/>
      <c r="B26" s="23"/>
      <c r="C26" s="43"/>
      <c r="D26" s="43"/>
      <c r="E26" s="43"/>
      <c r="F26" s="21"/>
      <c r="G26" s="22"/>
    </row>
    <row r="27" spans="1:7" ht="12">
      <c r="A27" s="19"/>
      <c r="B27" s="44" t="s">
        <v>23</v>
      </c>
      <c r="C27" s="43"/>
      <c r="D27" s="43"/>
      <c r="E27" s="43"/>
      <c r="F27" s="21"/>
      <c r="G27" s="22"/>
    </row>
    <row r="28" spans="1:7" ht="11.1" customHeight="1">
      <c r="A28" s="19"/>
      <c r="B28" s="15"/>
      <c r="C28" s="43"/>
      <c r="D28" s="43"/>
      <c r="E28" s="43"/>
      <c r="F28" s="21"/>
      <c r="G28" s="22"/>
    </row>
    <row r="29" spans="1:7" ht="12.95" customHeight="1">
      <c r="A29" s="19"/>
      <c r="B29" s="15"/>
      <c r="C29" s="43"/>
      <c r="D29" s="43"/>
      <c r="E29" s="43"/>
      <c r="F29" s="21"/>
      <c r="G29" s="22"/>
    </row>
    <row r="30" spans="1:7" ht="12.95" customHeight="1">
      <c r="A30" s="19"/>
      <c r="B30" s="15"/>
      <c r="C30" s="43"/>
      <c r="D30" s="43"/>
      <c r="E30" s="43"/>
      <c r="F30" s="21"/>
      <c r="G30" s="22"/>
    </row>
    <row r="31" spans="1:7" ht="12.95" customHeight="1">
      <c r="A31" s="19"/>
      <c r="B31" s="15"/>
      <c r="C31" s="43"/>
      <c r="D31" s="43"/>
      <c r="E31" s="43"/>
      <c r="F31" s="21"/>
      <c r="G31" s="22"/>
    </row>
    <row r="32" spans="1:7" ht="12.95" customHeight="1">
      <c r="A32" s="19"/>
      <c r="B32" s="15"/>
      <c r="C32" s="43"/>
      <c r="D32" s="43"/>
      <c r="E32" s="43"/>
      <c r="F32" s="21"/>
      <c r="G32" s="22"/>
    </row>
    <row r="33" spans="1:7" ht="12.95" customHeight="1">
      <c r="A33" s="19"/>
      <c r="B33" s="15"/>
      <c r="C33" s="43"/>
      <c r="D33" s="43"/>
      <c r="E33" s="43"/>
      <c r="F33" s="21"/>
      <c r="G33" s="22"/>
    </row>
    <row r="34" spans="1:7" ht="12.95" customHeight="1">
      <c r="A34" s="19"/>
      <c r="B34" s="15"/>
      <c r="C34" s="43"/>
      <c r="D34" s="43"/>
      <c r="E34" s="43"/>
      <c r="F34" s="21"/>
      <c r="G34" s="22"/>
    </row>
    <row r="35" spans="1:7" ht="12.95" customHeight="1">
      <c r="A35" s="19"/>
      <c r="B35" s="15"/>
      <c r="C35" s="43"/>
      <c r="D35" s="43"/>
      <c r="E35" s="43"/>
      <c r="F35" s="21"/>
      <c r="G35" s="22"/>
    </row>
    <row r="36" spans="1:7" ht="12.95" customHeight="1">
      <c r="A36" s="19"/>
      <c r="B36" s="15"/>
      <c r="C36" s="43"/>
      <c r="D36" s="43"/>
      <c r="E36" s="43"/>
      <c r="F36" s="21"/>
      <c r="G36" s="22"/>
    </row>
    <row r="37" spans="1:7" ht="12.95" customHeight="1">
      <c r="A37" s="19"/>
      <c r="B37" s="15"/>
      <c r="C37" s="43"/>
      <c r="D37" s="43"/>
      <c r="E37" s="43"/>
      <c r="F37" s="21"/>
      <c r="G37" s="22"/>
    </row>
    <row r="38" spans="1:7" ht="12.95" customHeight="1">
      <c r="A38" s="19"/>
      <c r="B38" s="15"/>
      <c r="C38" s="43"/>
      <c r="D38" s="43"/>
      <c r="E38" s="43"/>
      <c r="F38" s="21"/>
      <c r="G38" s="22"/>
    </row>
    <row r="39" spans="1:7" ht="12.95" customHeight="1">
      <c r="A39" s="19"/>
      <c r="B39" s="15"/>
      <c r="C39" s="43"/>
      <c r="D39" s="43"/>
      <c r="E39" s="43"/>
      <c r="F39" s="21"/>
      <c r="G39" s="22"/>
    </row>
    <row r="40" spans="1:7" ht="12.95" customHeight="1">
      <c r="A40" s="19"/>
      <c r="B40" s="15"/>
      <c r="C40" s="43"/>
      <c r="D40" s="43"/>
      <c r="E40" s="43"/>
      <c r="F40" s="21"/>
      <c r="G40" s="22"/>
    </row>
    <row r="41" spans="1:7" ht="12.95" customHeight="1">
      <c r="A41" s="19"/>
      <c r="B41" s="15"/>
      <c r="C41" s="43"/>
      <c r="D41" s="43"/>
      <c r="E41" s="43"/>
      <c r="F41" s="21"/>
      <c r="G41" s="22"/>
    </row>
    <row r="42" spans="1:7" ht="12.95" customHeight="1">
      <c r="A42" s="19"/>
      <c r="B42" s="15"/>
      <c r="C42" s="43"/>
      <c r="D42" s="43"/>
      <c r="E42" s="43"/>
      <c r="F42" s="21"/>
      <c r="G42" s="22"/>
    </row>
    <row r="43" spans="1:7" ht="12.95" customHeight="1">
      <c r="A43" s="19"/>
      <c r="B43" s="15"/>
      <c r="C43" s="43"/>
      <c r="D43" s="43"/>
      <c r="E43" s="43"/>
      <c r="F43" s="21"/>
      <c r="G43" s="22"/>
    </row>
    <row r="44" spans="1:7" ht="12.95" customHeight="1">
      <c r="A44" s="19"/>
      <c r="B44" s="15"/>
      <c r="C44" s="43"/>
      <c r="D44" s="43"/>
      <c r="E44" s="43"/>
      <c r="F44" s="21"/>
      <c r="G44" s="22"/>
    </row>
    <row r="45" spans="1:7" ht="12.95" customHeight="1">
      <c r="A45" s="19"/>
      <c r="B45" s="15"/>
      <c r="C45" s="43"/>
      <c r="D45" s="43"/>
      <c r="E45" s="43"/>
      <c r="F45" s="21"/>
      <c r="G45" s="22"/>
    </row>
    <row r="46" spans="1:7">
      <c r="A46" s="24"/>
      <c r="B46" s="25"/>
      <c r="C46" s="26"/>
      <c r="D46" s="26"/>
      <c r="E46" s="26"/>
      <c r="F46" s="27"/>
      <c r="G46" s="28"/>
    </row>
    <row r="47" spans="1:7" ht="12.95" customHeight="1">
      <c r="A47" s="6"/>
      <c r="B47" s="29"/>
      <c r="C47" s="30"/>
      <c r="D47" s="30"/>
      <c r="E47" s="30"/>
      <c r="F47" s="31"/>
      <c r="G47" s="22"/>
    </row>
    <row r="48" spans="1:7" ht="12.95" customHeight="1">
      <c r="A48" s="6"/>
      <c r="B48" s="29"/>
      <c r="C48" s="32"/>
      <c r="D48" s="32"/>
      <c r="E48" s="32"/>
      <c r="F48" s="33"/>
      <c r="G48" s="18"/>
    </row>
    <row r="49" spans="1:7" ht="29.25" customHeight="1">
      <c r="A49" s="6"/>
      <c r="B49" s="34" t="s">
        <v>24</v>
      </c>
      <c r="C49" s="35" t="s">
        <v>25</v>
      </c>
      <c r="D49" s="36"/>
      <c r="E49" s="37"/>
      <c r="F49" s="38"/>
      <c r="G49" s="22"/>
    </row>
    <row r="50" spans="1:7" ht="19.5" customHeight="1">
      <c r="A50" s="107" t="s">
        <v>26</v>
      </c>
      <c r="B50" s="108" t="s">
        <v>27</v>
      </c>
      <c r="C50" s="110" t="s">
        <v>28</v>
      </c>
      <c r="D50" s="111">
        <v>1</v>
      </c>
      <c r="E50" s="112"/>
      <c r="F50" s="113"/>
      <c r="G50" s="114">
        <f>E50*F50</f>
        <v>0</v>
      </c>
    </row>
    <row r="51" spans="1:7" ht="30.75" customHeight="1">
      <c r="A51" s="107" t="s">
        <v>29</v>
      </c>
      <c r="B51" s="108" t="s">
        <v>30</v>
      </c>
      <c r="C51" s="110" t="s">
        <v>28</v>
      </c>
      <c r="D51" s="111">
        <v>1</v>
      </c>
      <c r="E51" s="112"/>
      <c r="F51" s="113"/>
      <c r="G51" s="114">
        <f>E51*F51</f>
        <v>0</v>
      </c>
    </row>
    <row r="52" spans="1:7" ht="35.25" customHeight="1">
      <c r="A52" s="107" t="s">
        <v>31</v>
      </c>
      <c r="B52" s="108" t="s">
        <v>32</v>
      </c>
      <c r="C52" s="110" t="s">
        <v>28</v>
      </c>
      <c r="D52" s="111">
        <v>1</v>
      </c>
      <c r="E52" s="112"/>
      <c r="F52" s="113"/>
      <c r="G52" s="114">
        <f>E52*F52</f>
        <v>0</v>
      </c>
    </row>
    <row r="53" spans="1:7">
      <c r="A53" s="6"/>
      <c r="B53" s="29" t="s">
        <v>25</v>
      </c>
      <c r="C53" s="35" t="s">
        <v>25</v>
      </c>
      <c r="D53" s="36"/>
      <c r="E53" s="37"/>
      <c r="F53" s="38"/>
      <c r="G53" s="22"/>
    </row>
    <row r="54" spans="1:7" ht="15.75">
      <c r="A54" s="156"/>
      <c r="B54" s="156" t="s">
        <v>33</v>
      </c>
      <c r="C54" s="156" t="s">
        <v>25</v>
      </c>
      <c r="D54" s="156"/>
      <c r="E54" s="156"/>
      <c r="F54" s="156"/>
      <c r="G54" s="159">
        <f>SUM(G50:G52)</f>
        <v>0</v>
      </c>
    </row>
    <row r="55" spans="1:7" ht="12.95" customHeight="1">
      <c r="A55" s="6"/>
      <c r="B55" s="29" t="s">
        <v>25</v>
      </c>
      <c r="C55" s="35" t="s">
        <v>25</v>
      </c>
      <c r="D55" s="36"/>
      <c r="E55" s="37"/>
      <c r="F55" s="38"/>
      <c r="G55" s="22"/>
    </row>
    <row r="56" spans="1:7" ht="12.95" customHeight="1">
      <c r="A56" s="6"/>
      <c r="B56" s="29" t="s">
        <v>25</v>
      </c>
      <c r="C56" s="35" t="s">
        <v>25</v>
      </c>
      <c r="D56" s="36"/>
      <c r="E56" s="37"/>
      <c r="F56" s="38"/>
      <c r="G56" s="22"/>
    </row>
    <row r="57" spans="1:7" ht="23.25" customHeight="1">
      <c r="A57" s="45"/>
      <c r="B57" s="34" t="s">
        <v>34</v>
      </c>
      <c r="C57" s="35" t="s">
        <v>25</v>
      </c>
      <c r="D57" s="36"/>
      <c r="E57" s="47"/>
      <c r="F57" s="48"/>
      <c r="G57" s="46"/>
    </row>
    <row r="58" spans="1:7">
      <c r="A58" s="45"/>
      <c r="B58" s="41"/>
      <c r="C58" s="35"/>
      <c r="D58" s="36"/>
      <c r="E58" s="47"/>
      <c r="F58" s="48"/>
      <c r="G58" s="46"/>
    </row>
    <row r="59" spans="1:7">
      <c r="A59" s="116"/>
      <c r="B59" s="117" t="s">
        <v>35</v>
      </c>
      <c r="C59" s="109"/>
      <c r="D59" s="118"/>
      <c r="E59" s="119"/>
      <c r="F59" s="120"/>
      <c r="G59" s="121"/>
    </row>
    <row r="60" spans="1:7">
      <c r="A60" s="116"/>
      <c r="B60" s="117"/>
      <c r="C60" s="109"/>
      <c r="D60" s="118"/>
      <c r="E60" s="119"/>
      <c r="F60" s="120"/>
      <c r="G60" s="121"/>
    </row>
    <row r="61" spans="1:7">
      <c r="A61" s="115" t="s">
        <v>36</v>
      </c>
      <c r="B61" s="108" t="s">
        <v>37</v>
      </c>
      <c r="C61" s="110" t="s">
        <v>38</v>
      </c>
      <c r="D61" s="122">
        <v>1</v>
      </c>
      <c r="E61" s="123"/>
      <c r="F61" s="126"/>
      <c r="G61" s="128">
        <f>E61*F61</f>
        <v>0</v>
      </c>
    </row>
    <row r="62" spans="1:7" ht="45" customHeight="1">
      <c r="A62" s="115" t="s">
        <v>39</v>
      </c>
      <c r="B62" s="108" t="s">
        <v>40</v>
      </c>
      <c r="C62" s="110" t="s">
        <v>38</v>
      </c>
      <c r="D62" s="122">
        <v>2</v>
      </c>
      <c r="E62" s="123"/>
      <c r="F62" s="126"/>
      <c r="G62" s="128">
        <f>E62*F62</f>
        <v>0</v>
      </c>
    </row>
    <row r="63" spans="1:7">
      <c r="A63" s="115" t="s">
        <v>41</v>
      </c>
      <c r="B63" s="108" t="s">
        <v>42</v>
      </c>
      <c r="C63" s="110" t="s">
        <v>38</v>
      </c>
      <c r="D63" s="122">
        <v>1</v>
      </c>
      <c r="E63" s="123"/>
      <c r="F63" s="126"/>
      <c r="G63" s="128">
        <f>E63*F63</f>
        <v>0</v>
      </c>
    </row>
    <row r="64" spans="1:7" ht="33" customHeight="1">
      <c r="A64" s="115" t="s">
        <v>43</v>
      </c>
      <c r="B64" s="108" t="s">
        <v>44</v>
      </c>
      <c r="C64" s="110" t="s">
        <v>38</v>
      </c>
      <c r="D64" s="122">
        <v>1</v>
      </c>
      <c r="E64" s="123"/>
      <c r="F64" s="126"/>
      <c r="G64" s="128">
        <f>E64*F64</f>
        <v>0</v>
      </c>
    </row>
    <row r="65" spans="1:7">
      <c r="A65" s="45"/>
      <c r="B65" s="41"/>
      <c r="C65" s="35"/>
      <c r="D65" s="36"/>
      <c r="E65" s="47"/>
      <c r="F65" s="48"/>
      <c r="G65" s="46"/>
    </row>
    <row r="66" spans="1:7">
      <c r="A66" s="129"/>
      <c r="B66" s="130" t="s">
        <v>45</v>
      </c>
      <c r="C66" s="131"/>
      <c r="D66" s="132"/>
      <c r="E66" s="133"/>
      <c r="F66" s="133"/>
      <c r="G66" s="139">
        <f>SUM(G61:G64)</f>
        <v>0</v>
      </c>
    </row>
    <row r="67" spans="1:7">
      <c r="A67" s="45"/>
      <c r="B67" s="41"/>
      <c r="C67" s="35"/>
      <c r="D67" s="36"/>
      <c r="E67" s="47"/>
      <c r="F67" s="48"/>
      <c r="G67" s="46"/>
    </row>
    <row r="68" spans="1:7">
      <c r="A68" s="116"/>
      <c r="B68" s="117" t="s">
        <v>46</v>
      </c>
      <c r="C68" s="109"/>
      <c r="D68" s="118"/>
      <c r="E68" s="119"/>
      <c r="F68" s="120"/>
      <c r="G68" s="121"/>
    </row>
    <row r="69" spans="1:7">
      <c r="A69" s="116"/>
      <c r="B69" s="117"/>
      <c r="C69" s="109"/>
      <c r="D69" s="118"/>
      <c r="E69" s="119"/>
      <c r="F69" s="120"/>
      <c r="G69" s="121"/>
    </row>
    <row r="70" spans="1:7">
      <c r="A70" s="115" t="s">
        <v>47</v>
      </c>
      <c r="B70" s="108" t="s">
        <v>48</v>
      </c>
      <c r="C70" s="134" t="s">
        <v>38</v>
      </c>
      <c r="D70" s="135">
        <v>1</v>
      </c>
      <c r="E70" s="136"/>
      <c r="F70" s="137"/>
      <c r="G70" s="138">
        <f>E70*F70</f>
        <v>0</v>
      </c>
    </row>
    <row r="71" spans="1:7">
      <c r="A71" s="45"/>
      <c r="B71" s="41"/>
      <c r="C71" s="35"/>
      <c r="D71" s="36"/>
      <c r="E71" s="47"/>
      <c r="F71" s="48"/>
      <c r="G71" s="46"/>
    </row>
    <row r="72" spans="1:7">
      <c r="A72" s="130"/>
      <c r="B72" s="130" t="s">
        <v>49</v>
      </c>
      <c r="C72" s="130"/>
      <c r="D72" s="130"/>
      <c r="E72" s="130"/>
      <c r="F72" s="130"/>
      <c r="G72" s="139">
        <f>SUM(G70)</f>
        <v>0</v>
      </c>
    </row>
    <row r="73" spans="1:7">
      <c r="A73" s="45"/>
      <c r="B73" s="41"/>
      <c r="C73" s="35"/>
      <c r="D73" s="36"/>
      <c r="E73" s="47"/>
      <c r="F73" s="48"/>
      <c r="G73" s="46"/>
    </row>
    <row r="74" spans="1:7">
      <c r="A74" s="116"/>
      <c r="B74" s="117" t="s">
        <v>50</v>
      </c>
      <c r="C74" s="109"/>
      <c r="D74" s="118"/>
      <c r="E74" s="119"/>
      <c r="F74" s="120"/>
      <c r="G74" s="121"/>
    </row>
    <row r="75" spans="1:7">
      <c r="A75" s="116"/>
      <c r="B75" s="117"/>
      <c r="C75" s="109"/>
      <c r="D75" s="118"/>
      <c r="E75" s="119"/>
      <c r="F75" s="120"/>
      <c r="G75" s="121"/>
    </row>
    <row r="76" spans="1:7">
      <c r="A76" s="115" t="s">
        <v>51</v>
      </c>
      <c r="B76" s="108" t="s">
        <v>52</v>
      </c>
      <c r="C76" s="110" t="s">
        <v>38</v>
      </c>
      <c r="D76" s="122">
        <v>1</v>
      </c>
      <c r="E76" s="123"/>
      <c r="F76" s="126"/>
      <c r="G76" s="127">
        <f>E76*F76</f>
        <v>0</v>
      </c>
    </row>
    <row r="77" spans="1:7">
      <c r="A77" s="45"/>
      <c r="B77" s="41"/>
      <c r="C77" s="35"/>
      <c r="D77" s="36"/>
      <c r="E77" s="47"/>
      <c r="F77" s="48"/>
      <c r="G77" s="46"/>
    </row>
    <row r="78" spans="1:7">
      <c r="A78" s="130"/>
      <c r="B78" s="130" t="s">
        <v>53</v>
      </c>
      <c r="C78" s="130"/>
      <c r="D78" s="130"/>
      <c r="E78" s="130"/>
      <c r="F78" s="130"/>
      <c r="G78" s="139">
        <f>SUM(G76)</f>
        <v>0</v>
      </c>
    </row>
    <row r="79" spans="1:7">
      <c r="A79" s="45"/>
      <c r="B79" s="41"/>
      <c r="C79" s="35"/>
      <c r="D79" s="36"/>
      <c r="E79" s="47"/>
      <c r="F79" s="48"/>
      <c r="G79" s="46"/>
    </row>
    <row r="80" spans="1:7">
      <c r="A80" s="116"/>
      <c r="B80" s="117" t="s">
        <v>54</v>
      </c>
      <c r="C80" s="109"/>
      <c r="D80" s="118"/>
      <c r="E80" s="119"/>
      <c r="F80" s="120"/>
      <c r="G80" s="121"/>
    </row>
    <row r="81" spans="1:7">
      <c r="A81" s="116"/>
      <c r="B81" s="117"/>
      <c r="C81" s="109"/>
      <c r="D81" s="118"/>
      <c r="E81" s="119"/>
      <c r="F81" s="120"/>
      <c r="G81" s="121"/>
    </row>
    <row r="82" spans="1:7">
      <c r="A82" s="115" t="s">
        <v>55</v>
      </c>
      <c r="B82" s="108" t="s">
        <v>56</v>
      </c>
      <c r="C82" s="110" t="s">
        <v>38</v>
      </c>
      <c r="D82" s="122">
        <v>1</v>
      </c>
      <c r="E82" s="123"/>
      <c r="F82" s="126"/>
      <c r="G82" s="127">
        <f>E82*F82</f>
        <v>0</v>
      </c>
    </row>
    <row r="83" spans="1:7">
      <c r="A83" s="115" t="s">
        <v>57</v>
      </c>
      <c r="B83" s="108" t="s">
        <v>58</v>
      </c>
      <c r="C83" s="110" t="s">
        <v>38</v>
      </c>
      <c r="D83" s="122">
        <v>1</v>
      </c>
      <c r="E83" s="123"/>
      <c r="F83" s="126"/>
      <c r="G83" s="127">
        <f>E83*F83</f>
        <v>0</v>
      </c>
    </row>
    <row r="84" spans="1:7">
      <c r="A84" s="45"/>
      <c r="B84" s="41"/>
      <c r="C84" s="35"/>
      <c r="D84" s="36"/>
      <c r="E84" s="47"/>
      <c r="F84" s="48"/>
      <c r="G84" s="46"/>
    </row>
    <row r="85" spans="1:7">
      <c r="A85" s="130"/>
      <c r="B85" s="130" t="s">
        <v>59</v>
      </c>
      <c r="C85" s="130"/>
      <c r="D85" s="130"/>
      <c r="E85" s="130"/>
      <c r="F85" s="130"/>
      <c r="G85" s="139">
        <f>SUM(G82:G83)</f>
        <v>0</v>
      </c>
    </row>
    <row r="86" spans="1:7">
      <c r="A86" s="45"/>
      <c r="B86" s="41"/>
      <c r="C86" s="35"/>
      <c r="D86" s="36"/>
      <c r="E86" s="47"/>
      <c r="F86" s="48"/>
      <c r="G86" s="46"/>
    </row>
    <row r="87" spans="1:7">
      <c r="A87" s="116"/>
      <c r="B87" s="117" t="s">
        <v>60</v>
      </c>
      <c r="C87" s="109"/>
      <c r="D87" s="118"/>
      <c r="E87" s="119"/>
      <c r="F87" s="120"/>
      <c r="G87" s="121"/>
    </row>
    <row r="88" spans="1:7">
      <c r="A88" s="116"/>
      <c r="B88" s="117"/>
      <c r="C88" s="109"/>
      <c r="D88" s="118"/>
      <c r="E88" s="119"/>
      <c r="F88" s="120"/>
      <c r="G88" s="121"/>
    </row>
    <row r="89" spans="1:7" ht="25.5">
      <c r="A89" s="115" t="s">
        <v>61</v>
      </c>
      <c r="B89" s="108" t="s">
        <v>62</v>
      </c>
      <c r="C89" s="110" t="s">
        <v>38</v>
      </c>
      <c r="D89" s="122">
        <v>1</v>
      </c>
      <c r="E89" s="123"/>
      <c r="F89" s="126"/>
      <c r="G89" s="127">
        <f>E89*F89</f>
        <v>0</v>
      </c>
    </row>
    <row r="90" spans="1:7">
      <c r="A90" s="115" t="s">
        <v>63</v>
      </c>
      <c r="B90" s="108" t="s">
        <v>64</v>
      </c>
      <c r="C90" s="110" t="s">
        <v>38</v>
      </c>
      <c r="D90" s="122">
        <v>1</v>
      </c>
      <c r="E90" s="123"/>
      <c r="F90" s="126"/>
      <c r="G90" s="127">
        <f>E90*F90</f>
        <v>0</v>
      </c>
    </row>
    <row r="91" spans="1:7">
      <c r="A91" s="45"/>
      <c r="B91" s="41"/>
      <c r="C91" s="35"/>
      <c r="D91" s="36"/>
      <c r="E91" s="47"/>
      <c r="F91" s="48"/>
      <c r="G91" s="46"/>
    </row>
    <row r="92" spans="1:7">
      <c r="A92" s="130"/>
      <c r="B92" s="130" t="s">
        <v>65</v>
      </c>
      <c r="C92" s="130"/>
      <c r="D92" s="130"/>
      <c r="E92" s="130"/>
      <c r="F92" s="130"/>
      <c r="G92" s="139">
        <f>SUM(G89:G90)</f>
        <v>0</v>
      </c>
    </row>
    <row r="93" spans="1:7">
      <c r="A93" s="45"/>
      <c r="B93" s="41"/>
      <c r="C93" s="35"/>
      <c r="D93" s="36"/>
      <c r="E93" s="47"/>
      <c r="F93" s="48"/>
      <c r="G93" s="46"/>
    </row>
    <row r="94" spans="1:7">
      <c r="A94" s="116"/>
      <c r="B94" s="117" t="s">
        <v>66</v>
      </c>
      <c r="C94" s="109"/>
      <c r="D94" s="118"/>
      <c r="E94" s="119"/>
      <c r="F94" s="120"/>
      <c r="G94" s="121"/>
    </row>
    <row r="95" spans="1:7">
      <c r="A95" s="116"/>
      <c r="B95" s="117"/>
      <c r="C95" s="109"/>
      <c r="D95" s="118"/>
      <c r="E95" s="119"/>
      <c r="F95" s="120"/>
      <c r="G95" s="121"/>
    </row>
    <row r="96" spans="1:7">
      <c r="A96" s="115" t="s">
        <v>67</v>
      </c>
      <c r="B96" s="108" t="s">
        <v>68</v>
      </c>
      <c r="C96" s="110" t="s">
        <v>38</v>
      </c>
      <c r="D96" s="122">
        <v>1</v>
      </c>
      <c r="E96" s="123"/>
      <c r="F96" s="126"/>
      <c r="G96" s="127">
        <f>E96*F96</f>
        <v>0</v>
      </c>
    </row>
    <row r="97" spans="1:7">
      <c r="A97" s="115" t="s">
        <v>69</v>
      </c>
      <c r="B97" s="108" t="s">
        <v>70</v>
      </c>
      <c r="C97" s="110" t="s">
        <v>38</v>
      </c>
      <c r="D97" s="122">
        <v>1</v>
      </c>
      <c r="E97" s="123"/>
      <c r="F97" s="126"/>
      <c r="G97" s="127">
        <f>E97*F97</f>
        <v>0</v>
      </c>
    </row>
    <row r="98" spans="1:7">
      <c r="A98" s="45"/>
      <c r="B98" s="41"/>
      <c r="C98" s="35"/>
      <c r="D98" s="36"/>
      <c r="E98" s="47"/>
      <c r="F98" s="48"/>
      <c r="G98" s="46"/>
    </row>
    <row r="99" spans="1:7">
      <c r="A99" s="130"/>
      <c r="B99" s="130" t="s">
        <v>71</v>
      </c>
      <c r="C99" s="130"/>
      <c r="D99" s="130"/>
      <c r="E99" s="130"/>
      <c r="F99" s="130"/>
      <c r="G99" s="139">
        <f>SUM(G96:G97)</f>
        <v>0</v>
      </c>
    </row>
    <row r="100" spans="1:7">
      <c r="A100" s="45"/>
      <c r="B100" s="41"/>
      <c r="C100" s="35"/>
      <c r="D100" s="36"/>
      <c r="E100" s="47"/>
      <c r="F100" s="48"/>
      <c r="G100" s="46"/>
    </row>
    <row r="101" spans="1:7">
      <c r="A101" s="116"/>
      <c r="B101" s="117" t="s">
        <v>72</v>
      </c>
      <c r="C101" s="109"/>
      <c r="D101" s="118"/>
      <c r="E101" s="119"/>
      <c r="F101" s="120"/>
      <c r="G101" s="121"/>
    </row>
    <row r="102" spans="1:7">
      <c r="A102" s="116"/>
      <c r="B102" s="117"/>
      <c r="C102" s="109"/>
      <c r="D102" s="118"/>
      <c r="E102" s="119"/>
      <c r="F102" s="120"/>
      <c r="G102" s="121"/>
    </row>
    <row r="103" spans="1:7">
      <c r="A103" s="115" t="s">
        <v>73</v>
      </c>
      <c r="B103" s="108" t="s">
        <v>74</v>
      </c>
      <c r="C103" s="110" t="s">
        <v>38</v>
      </c>
      <c r="D103" s="122">
        <v>1</v>
      </c>
      <c r="E103" s="123"/>
      <c r="F103" s="126"/>
      <c r="G103" s="127">
        <f>E103*F103</f>
        <v>0</v>
      </c>
    </row>
    <row r="104" spans="1:7">
      <c r="A104" s="115" t="s">
        <v>75</v>
      </c>
      <c r="B104" s="108" t="s">
        <v>76</v>
      </c>
      <c r="C104" s="110" t="s">
        <v>38</v>
      </c>
      <c r="D104" s="122">
        <v>1</v>
      </c>
      <c r="E104" s="123"/>
      <c r="F104" s="126"/>
      <c r="G104" s="127">
        <f>E104*F104</f>
        <v>0</v>
      </c>
    </row>
    <row r="105" spans="1:7">
      <c r="A105" s="45"/>
      <c r="B105" s="41"/>
      <c r="C105" s="35"/>
      <c r="D105" s="36"/>
      <c r="E105" s="47"/>
      <c r="F105" s="48"/>
      <c r="G105" s="46"/>
    </row>
    <row r="106" spans="1:7">
      <c r="A106" s="130"/>
      <c r="B106" s="130" t="s">
        <v>77</v>
      </c>
      <c r="C106" s="130"/>
      <c r="D106" s="130"/>
      <c r="E106" s="130"/>
      <c r="F106" s="130"/>
      <c r="G106" s="139">
        <f>SUM(G103:G104)</f>
        <v>0</v>
      </c>
    </row>
    <row r="107" spans="1:7">
      <c r="A107" s="45"/>
      <c r="B107" s="41"/>
      <c r="C107" s="35"/>
      <c r="D107" s="36"/>
      <c r="E107" s="47"/>
      <c r="F107" s="48"/>
      <c r="G107" s="46"/>
    </row>
    <row r="108" spans="1:7">
      <c r="A108" s="116"/>
      <c r="B108" s="117" t="s">
        <v>78</v>
      </c>
      <c r="C108" s="109"/>
      <c r="D108" s="118"/>
      <c r="E108" s="119"/>
      <c r="F108" s="120"/>
      <c r="G108" s="121"/>
    </row>
    <row r="109" spans="1:7">
      <c r="A109" s="116"/>
      <c r="B109" s="117"/>
      <c r="C109" s="109"/>
      <c r="D109" s="118"/>
      <c r="E109" s="119"/>
      <c r="F109" s="120"/>
      <c r="G109" s="121"/>
    </row>
    <row r="110" spans="1:7" ht="25.5">
      <c r="A110" s="115" t="s">
        <v>79</v>
      </c>
      <c r="B110" s="108" t="s">
        <v>80</v>
      </c>
      <c r="C110" s="110" t="s">
        <v>38</v>
      </c>
      <c r="D110" s="122">
        <v>1</v>
      </c>
      <c r="E110" s="123"/>
      <c r="F110" s="126"/>
      <c r="G110" s="127">
        <f>E110*F110</f>
        <v>0</v>
      </c>
    </row>
    <row r="111" spans="1:7">
      <c r="A111" s="115" t="s">
        <v>81</v>
      </c>
      <c r="B111" s="108" t="s">
        <v>82</v>
      </c>
      <c r="C111" s="110" t="s">
        <v>38</v>
      </c>
      <c r="D111" s="122">
        <v>1</v>
      </c>
      <c r="E111" s="123"/>
      <c r="F111" s="126"/>
      <c r="G111" s="127">
        <f>E111*F111</f>
        <v>0</v>
      </c>
    </row>
    <row r="112" spans="1:7">
      <c r="A112" s="45"/>
      <c r="B112" s="41"/>
      <c r="C112" s="35"/>
      <c r="D112" s="36"/>
      <c r="E112" s="47"/>
      <c r="F112" s="48"/>
      <c r="G112" s="46"/>
    </row>
    <row r="113" spans="1:7">
      <c r="A113" s="130"/>
      <c r="B113" s="130" t="s">
        <v>83</v>
      </c>
      <c r="C113" s="130"/>
      <c r="D113" s="130"/>
      <c r="E113" s="130"/>
      <c r="F113" s="130"/>
      <c r="G113" s="139">
        <f>SUM(G110:G111)</f>
        <v>0</v>
      </c>
    </row>
    <row r="114" spans="1:7">
      <c r="A114" s="45"/>
      <c r="B114" s="41"/>
      <c r="C114" s="35"/>
      <c r="D114" s="36"/>
      <c r="E114" s="47"/>
      <c r="F114" s="48"/>
      <c r="G114" s="46"/>
    </row>
    <row r="115" spans="1:7">
      <c r="A115" s="140"/>
      <c r="B115" s="117" t="s">
        <v>84</v>
      </c>
      <c r="C115" s="109"/>
      <c r="D115" s="118"/>
      <c r="E115" s="119"/>
      <c r="F115" s="120"/>
      <c r="G115" s="121"/>
    </row>
    <row r="116" spans="1:7">
      <c r="A116" s="116"/>
      <c r="B116" s="117"/>
      <c r="C116" s="109"/>
      <c r="D116" s="118"/>
      <c r="E116" s="119"/>
      <c r="F116" s="120"/>
      <c r="G116" s="121"/>
    </row>
    <row r="117" spans="1:7">
      <c r="A117" s="115" t="s">
        <v>85</v>
      </c>
      <c r="B117" s="108" t="s">
        <v>86</v>
      </c>
      <c r="C117" s="110" t="s">
        <v>38</v>
      </c>
      <c r="D117" s="122">
        <v>1</v>
      </c>
      <c r="E117" s="123"/>
      <c r="F117" s="126"/>
      <c r="G117" s="127">
        <f>E117*F117</f>
        <v>0</v>
      </c>
    </row>
    <row r="118" spans="1:7">
      <c r="A118" s="45"/>
      <c r="B118" s="41"/>
      <c r="C118" s="35"/>
      <c r="D118" s="36"/>
      <c r="E118" s="47"/>
      <c r="F118" s="48"/>
      <c r="G118" s="46"/>
    </row>
    <row r="119" spans="1:7">
      <c r="A119" s="130"/>
      <c r="B119" s="130" t="s">
        <v>87</v>
      </c>
      <c r="C119" s="130"/>
      <c r="D119" s="130"/>
      <c r="E119" s="130"/>
      <c r="F119" s="130"/>
      <c r="G119" s="139">
        <f>SUM(G117)</f>
        <v>0</v>
      </c>
    </row>
    <row r="120" spans="1:7">
      <c r="A120" s="45"/>
      <c r="B120" s="41"/>
      <c r="C120" s="35"/>
      <c r="D120" s="36"/>
      <c r="E120" s="47"/>
      <c r="F120" s="48"/>
      <c r="G120" s="46"/>
    </row>
    <row r="121" spans="1:7">
      <c r="A121" s="116"/>
      <c r="B121" s="117" t="s">
        <v>88</v>
      </c>
      <c r="C121" s="109"/>
      <c r="D121" s="118"/>
      <c r="E121" s="119"/>
      <c r="F121" s="120"/>
      <c r="G121" s="121"/>
    </row>
    <row r="122" spans="1:7">
      <c r="A122" s="116"/>
      <c r="B122" s="117"/>
      <c r="C122" s="109"/>
      <c r="D122" s="118"/>
      <c r="E122" s="119"/>
      <c r="F122" s="120"/>
      <c r="G122" s="121"/>
    </row>
    <row r="123" spans="1:7" ht="38.25">
      <c r="A123" s="115" t="s">
        <v>89</v>
      </c>
      <c r="B123" s="141" t="s">
        <v>90</v>
      </c>
      <c r="C123" s="110" t="s">
        <v>38</v>
      </c>
      <c r="D123" s="122">
        <v>36</v>
      </c>
      <c r="E123" s="123"/>
      <c r="F123" s="126"/>
      <c r="G123" s="127">
        <f>E123*F123</f>
        <v>0</v>
      </c>
    </row>
    <row r="124" spans="1:7">
      <c r="A124" s="45"/>
      <c r="B124" s="41"/>
      <c r="C124" s="35"/>
      <c r="D124" s="36"/>
      <c r="E124" s="47"/>
      <c r="F124" s="48"/>
      <c r="G124" s="46"/>
    </row>
    <row r="125" spans="1:7">
      <c r="A125" s="130"/>
      <c r="B125" s="130" t="s">
        <v>91</v>
      </c>
      <c r="C125" s="130"/>
      <c r="D125" s="130"/>
      <c r="E125" s="130"/>
      <c r="F125" s="130"/>
      <c r="G125" s="139">
        <f>SUM(G123)</f>
        <v>0</v>
      </c>
    </row>
    <row r="126" spans="1:7">
      <c r="A126" s="45"/>
      <c r="B126" s="41"/>
      <c r="C126" s="35"/>
      <c r="D126" s="36"/>
      <c r="E126" s="47"/>
      <c r="F126" s="48"/>
      <c r="G126" s="46"/>
    </row>
    <row r="127" spans="1:7" ht="31.5">
      <c r="A127" s="130"/>
      <c r="B127" s="156" t="s">
        <v>92</v>
      </c>
      <c r="C127" s="130"/>
      <c r="D127" s="130"/>
      <c r="E127" s="130"/>
      <c r="F127" s="130"/>
      <c r="G127" s="159">
        <f>SUM(G66+G72+G78+G85+G92+G99+G106+G113+G119+G125)</f>
        <v>0</v>
      </c>
    </row>
    <row r="128" spans="1:7">
      <c r="A128" s="45"/>
      <c r="B128" s="41"/>
      <c r="C128" s="35"/>
      <c r="D128" s="36"/>
      <c r="E128" s="47"/>
      <c r="F128" s="48"/>
      <c r="G128" s="46"/>
    </row>
    <row r="129" spans="1:11">
      <c r="A129" s="45"/>
      <c r="B129" s="41"/>
      <c r="C129" s="35"/>
      <c r="D129" s="36"/>
      <c r="E129" s="47"/>
      <c r="F129" s="48"/>
      <c r="G129" s="46"/>
    </row>
    <row r="130" spans="1:11" ht="26.25" customHeight="1">
      <c r="A130" s="45"/>
      <c r="B130" s="34" t="s">
        <v>93</v>
      </c>
      <c r="C130" s="35"/>
      <c r="D130" s="36"/>
      <c r="E130" s="47"/>
      <c r="F130" s="48"/>
      <c r="G130" s="46"/>
    </row>
    <row r="131" spans="1:11">
      <c r="A131" s="45"/>
      <c r="B131" s="41"/>
      <c r="C131" s="35"/>
      <c r="D131" s="36"/>
      <c r="E131" s="47"/>
      <c r="F131" s="48"/>
      <c r="G131" s="46"/>
      <c r="I131" s="223"/>
      <c r="J131" s="224"/>
      <c r="K131" s="224"/>
    </row>
    <row r="132" spans="1:11" ht="13.5">
      <c r="A132" s="116"/>
      <c r="B132" s="117" t="s">
        <v>94</v>
      </c>
      <c r="C132" s="109" t="s">
        <v>95</v>
      </c>
      <c r="D132" s="118">
        <v>0</v>
      </c>
      <c r="E132" s="119"/>
      <c r="F132" s="120"/>
      <c r="G132" s="144"/>
    </row>
    <row r="133" spans="1:11">
      <c r="A133" s="45"/>
      <c r="B133" s="41"/>
      <c r="C133" s="35"/>
      <c r="D133" s="36"/>
      <c r="E133" s="47"/>
      <c r="F133" s="48"/>
      <c r="G133" s="46"/>
    </row>
    <row r="134" spans="1:11">
      <c r="A134" s="45"/>
      <c r="B134" s="29"/>
      <c r="C134" s="35"/>
      <c r="D134" s="36"/>
      <c r="E134" s="47"/>
      <c r="F134" s="48"/>
      <c r="G134" s="46"/>
    </row>
    <row r="135" spans="1:11">
      <c r="A135" s="45"/>
      <c r="B135" s="41"/>
      <c r="C135" s="35"/>
      <c r="D135" s="36"/>
      <c r="E135" s="47"/>
      <c r="F135" s="48"/>
      <c r="G135" s="46"/>
    </row>
    <row r="136" spans="1:11" ht="13.5">
      <c r="A136" s="130"/>
      <c r="B136" s="130" t="s">
        <v>96</v>
      </c>
      <c r="C136" s="130"/>
      <c r="D136" s="130"/>
      <c r="E136" s="130"/>
      <c r="F136" s="130"/>
      <c r="G136" s="139" t="s">
        <v>97</v>
      </c>
    </row>
    <row r="137" spans="1:11">
      <c r="A137" s="45"/>
      <c r="B137" s="41"/>
      <c r="C137" s="35"/>
      <c r="D137" s="36"/>
      <c r="E137" s="47"/>
      <c r="F137" s="48"/>
      <c r="G137" s="46"/>
    </row>
    <row r="138" spans="1:11">
      <c r="A138" s="116"/>
      <c r="B138" s="117" t="s">
        <v>98</v>
      </c>
      <c r="C138" s="109"/>
      <c r="D138" s="118"/>
      <c r="E138" s="119"/>
      <c r="F138" s="120"/>
      <c r="G138" s="121"/>
    </row>
    <row r="139" spans="1:11">
      <c r="A139" s="116"/>
      <c r="B139" s="117"/>
      <c r="C139" s="109"/>
      <c r="D139" s="118"/>
      <c r="E139" s="119"/>
      <c r="F139" s="120"/>
      <c r="G139" s="121"/>
    </row>
    <row r="140" spans="1:11" ht="25.5">
      <c r="A140" s="140"/>
      <c r="B140" s="108" t="s">
        <v>99</v>
      </c>
      <c r="C140" s="109">
        <v>0</v>
      </c>
      <c r="D140" s="145"/>
      <c r="E140" s="146"/>
      <c r="F140" s="147"/>
      <c r="G140" s="148"/>
    </row>
    <row r="141" spans="1:11">
      <c r="A141" s="115" t="s">
        <v>100</v>
      </c>
      <c r="B141" s="108" t="s">
        <v>101</v>
      </c>
      <c r="C141" s="110" t="s">
        <v>28</v>
      </c>
      <c r="D141" s="122">
        <v>8</v>
      </c>
      <c r="E141" s="123"/>
      <c r="F141" s="126"/>
      <c r="G141" s="127">
        <f>E141*F141</f>
        <v>0</v>
      </c>
    </row>
    <row r="142" spans="1:11" ht="25.5">
      <c r="A142" s="116"/>
      <c r="B142" s="108" t="s">
        <v>102</v>
      </c>
      <c r="C142" s="109">
        <v>0</v>
      </c>
      <c r="D142" s="145"/>
      <c r="E142" s="146"/>
      <c r="F142" s="147"/>
      <c r="G142" s="148"/>
    </row>
    <row r="143" spans="1:11">
      <c r="A143" s="115" t="s">
        <v>103</v>
      </c>
      <c r="B143" s="108" t="s">
        <v>104</v>
      </c>
      <c r="C143" s="110" t="s">
        <v>28</v>
      </c>
      <c r="D143" s="122">
        <v>4</v>
      </c>
      <c r="E143" s="123"/>
      <c r="F143" s="126"/>
      <c r="G143" s="127">
        <f>E143*F143</f>
        <v>0</v>
      </c>
    </row>
    <row r="144" spans="1:11" ht="25.5">
      <c r="A144" s="116"/>
      <c r="B144" s="108" t="s">
        <v>105</v>
      </c>
      <c r="C144" s="109">
        <v>0</v>
      </c>
      <c r="D144" s="145"/>
      <c r="E144" s="146"/>
      <c r="F144" s="147"/>
      <c r="G144" s="148"/>
    </row>
    <row r="145" spans="1:7">
      <c r="A145" s="115" t="s">
        <v>106</v>
      </c>
      <c r="B145" s="108" t="s">
        <v>101</v>
      </c>
      <c r="C145" s="110" t="s">
        <v>28</v>
      </c>
      <c r="D145" s="122">
        <v>1</v>
      </c>
      <c r="E145" s="123"/>
      <c r="F145" s="126"/>
      <c r="G145" s="127">
        <f>E145*F145</f>
        <v>0</v>
      </c>
    </row>
    <row r="146" spans="1:7" ht="32.25" customHeight="1">
      <c r="A146" s="115" t="s">
        <v>107</v>
      </c>
      <c r="B146" s="108" t="s">
        <v>108</v>
      </c>
      <c r="C146" s="110" t="s">
        <v>28</v>
      </c>
      <c r="D146" s="122">
        <v>2</v>
      </c>
      <c r="E146" s="123"/>
      <c r="F146" s="126"/>
      <c r="G146" s="127">
        <f>E146*F146</f>
        <v>0</v>
      </c>
    </row>
    <row r="147" spans="1:7" ht="25.5">
      <c r="A147" s="115" t="s">
        <v>109</v>
      </c>
      <c r="B147" s="108" t="s">
        <v>110</v>
      </c>
      <c r="C147" s="110" t="s">
        <v>28</v>
      </c>
      <c r="D147" s="122">
        <v>1</v>
      </c>
      <c r="E147" s="123"/>
      <c r="F147" s="126"/>
      <c r="G147" s="127">
        <f>E147*F147</f>
        <v>0</v>
      </c>
    </row>
    <row r="148" spans="1:7">
      <c r="A148" s="115" t="s">
        <v>111</v>
      </c>
      <c r="B148" s="108" t="s">
        <v>112</v>
      </c>
      <c r="C148" s="110" t="s">
        <v>28</v>
      </c>
      <c r="D148" s="122">
        <v>1</v>
      </c>
      <c r="E148" s="123"/>
      <c r="F148" s="126"/>
      <c r="G148" s="127">
        <f>E148*F148</f>
        <v>0</v>
      </c>
    </row>
    <row r="149" spans="1:7">
      <c r="A149" s="116"/>
      <c r="B149" s="108" t="s">
        <v>113</v>
      </c>
      <c r="C149" s="109">
        <v>0</v>
      </c>
      <c r="D149" s="118"/>
      <c r="E149" s="119"/>
      <c r="F149" s="120"/>
      <c r="G149" s="121"/>
    </row>
    <row r="150" spans="1:7">
      <c r="A150" s="115" t="s">
        <v>114</v>
      </c>
      <c r="B150" s="108" t="s">
        <v>101</v>
      </c>
      <c r="C150" s="110" t="s">
        <v>28</v>
      </c>
      <c r="D150" s="122">
        <v>1</v>
      </c>
      <c r="E150" s="123"/>
      <c r="F150" s="126"/>
      <c r="G150" s="127">
        <f>E150*F150</f>
        <v>0</v>
      </c>
    </row>
    <row r="151" spans="1:7" ht="38.25">
      <c r="A151" s="116"/>
      <c r="B151" s="108" t="s">
        <v>115</v>
      </c>
      <c r="C151" s="109">
        <v>0</v>
      </c>
      <c r="D151" s="145"/>
      <c r="E151" s="146"/>
      <c r="F151" s="147"/>
      <c r="G151" s="148"/>
    </row>
    <row r="152" spans="1:7">
      <c r="A152" s="115" t="s">
        <v>116</v>
      </c>
      <c r="B152" s="108" t="s">
        <v>117</v>
      </c>
      <c r="C152" s="110" t="s">
        <v>28</v>
      </c>
      <c r="D152" s="122">
        <v>1</v>
      </c>
      <c r="E152" s="123"/>
      <c r="F152" s="124"/>
      <c r="G152" s="127">
        <f>E152*F152</f>
        <v>0</v>
      </c>
    </row>
    <row r="153" spans="1:7" ht="60.75" customHeight="1">
      <c r="A153" s="115" t="s">
        <v>118</v>
      </c>
      <c r="B153" s="108" t="s">
        <v>119</v>
      </c>
      <c r="C153" s="110" t="s">
        <v>28</v>
      </c>
      <c r="D153" s="122">
        <v>1</v>
      </c>
      <c r="E153" s="123"/>
      <c r="F153" s="124"/>
      <c r="G153" s="127">
        <f>E153*F153</f>
        <v>0</v>
      </c>
    </row>
    <row r="154" spans="1:7" ht="25.5">
      <c r="A154" s="115" t="s">
        <v>120</v>
      </c>
      <c r="B154" s="108" t="s">
        <v>121</v>
      </c>
      <c r="C154" s="110" t="s">
        <v>28</v>
      </c>
      <c r="D154" s="122">
        <v>1</v>
      </c>
      <c r="E154" s="123"/>
      <c r="F154" s="124"/>
      <c r="G154" s="127">
        <f>E154*F154</f>
        <v>0</v>
      </c>
    </row>
    <row r="155" spans="1:7">
      <c r="A155" s="116"/>
      <c r="B155" s="117" t="s">
        <v>122</v>
      </c>
      <c r="C155" s="109"/>
      <c r="D155" s="118"/>
      <c r="E155" s="119"/>
      <c r="F155" s="120"/>
      <c r="G155" s="121"/>
    </row>
    <row r="156" spans="1:7" ht="12">
      <c r="A156"/>
      <c r="B156"/>
      <c r="C156"/>
      <c r="D156"/>
      <c r="E156"/>
      <c r="G156" s="46"/>
    </row>
    <row r="157" spans="1:7" ht="25.5">
      <c r="A157" s="116"/>
      <c r="B157" s="108" t="s">
        <v>99</v>
      </c>
      <c r="C157" s="109">
        <v>0</v>
      </c>
      <c r="D157" s="145"/>
      <c r="E157" s="146"/>
      <c r="F157" s="147"/>
      <c r="G157" s="148"/>
    </row>
    <row r="158" spans="1:7">
      <c r="A158" s="115" t="s">
        <v>123</v>
      </c>
      <c r="B158" s="108" t="s">
        <v>101</v>
      </c>
      <c r="C158" s="110" t="s">
        <v>28</v>
      </c>
      <c r="D158" s="122">
        <v>8</v>
      </c>
      <c r="E158" s="123"/>
      <c r="F158" s="126"/>
      <c r="G158" s="127">
        <f>E158*F158</f>
        <v>0</v>
      </c>
    </row>
    <row r="159" spans="1:7" ht="25.5">
      <c r="A159" s="116"/>
      <c r="B159" s="108" t="s">
        <v>102</v>
      </c>
      <c r="C159" s="109">
        <v>0</v>
      </c>
      <c r="D159" s="118"/>
      <c r="E159" s="119"/>
      <c r="F159" s="120"/>
      <c r="G159" s="121"/>
    </row>
    <row r="160" spans="1:7">
      <c r="A160" s="115" t="s">
        <v>124</v>
      </c>
      <c r="B160" s="108" t="s">
        <v>104</v>
      </c>
      <c r="C160" s="110" t="s">
        <v>28</v>
      </c>
      <c r="D160" s="122">
        <v>4</v>
      </c>
      <c r="E160" s="123"/>
      <c r="F160" s="126"/>
      <c r="G160" s="127">
        <f>E160*F160</f>
        <v>0</v>
      </c>
    </row>
    <row r="161" spans="1:7" ht="25.5">
      <c r="A161" s="116"/>
      <c r="B161" s="108" t="s">
        <v>105</v>
      </c>
      <c r="C161" s="109">
        <v>0</v>
      </c>
      <c r="D161" s="145"/>
      <c r="E161" s="146"/>
      <c r="F161" s="147"/>
      <c r="G161" s="148"/>
    </row>
    <row r="162" spans="1:7">
      <c r="A162" s="115" t="s">
        <v>125</v>
      </c>
      <c r="B162" s="108" t="s">
        <v>101</v>
      </c>
      <c r="C162" s="110" t="s">
        <v>28</v>
      </c>
      <c r="D162" s="122">
        <v>1</v>
      </c>
      <c r="E162" s="123"/>
      <c r="F162" s="126"/>
      <c r="G162" s="127">
        <f>E162*F162</f>
        <v>0</v>
      </c>
    </row>
    <row r="163" spans="1:7">
      <c r="A163" s="45"/>
      <c r="B163" s="29"/>
      <c r="C163" s="35"/>
      <c r="D163" s="36"/>
      <c r="E163" s="47"/>
      <c r="F163" s="48"/>
      <c r="G163" s="46"/>
    </row>
    <row r="164" spans="1:7" ht="25.5">
      <c r="A164" s="115" t="s">
        <v>126</v>
      </c>
      <c r="B164" s="108" t="s">
        <v>108</v>
      </c>
      <c r="C164" s="110" t="s">
        <v>28</v>
      </c>
      <c r="D164" s="122">
        <v>2</v>
      </c>
      <c r="E164" s="123"/>
      <c r="F164" s="126"/>
      <c r="G164" s="127">
        <f>E164*F164</f>
        <v>0</v>
      </c>
    </row>
    <row r="165" spans="1:7" ht="25.5">
      <c r="A165" s="115" t="s">
        <v>127</v>
      </c>
      <c r="B165" s="108" t="s">
        <v>110</v>
      </c>
      <c r="C165" s="110" t="s">
        <v>28</v>
      </c>
      <c r="D165" s="122">
        <v>1</v>
      </c>
      <c r="E165" s="123"/>
      <c r="F165" s="126"/>
      <c r="G165" s="127">
        <f>E165*F165</f>
        <v>0</v>
      </c>
    </row>
    <row r="166" spans="1:7">
      <c r="A166" s="115" t="s">
        <v>128</v>
      </c>
      <c r="B166" s="108" t="s">
        <v>112</v>
      </c>
      <c r="C166" s="110" t="s">
        <v>28</v>
      </c>
      <c r="D166" s="122">
        <v>1</v>
      </c>
      <c r="E166" s="123"/>
      <c r="F166" s="126"/>
      <c r="G166" s="127">
        <f>E166*F166</f>
        <v>0</v>
      </c>
    </row>
    <row r="167" spans="1:7">
      <c r="A167" s="116"/>
      <c r="B167" s="108" t="s">
        <v>113</v>
      </c>
      <c r="C167" s="109">
        <v>0</v>
      </c>
      <c r="D167" s="118"/>
      <c r="E167" s="119"/>
      <c r="F167" s="143"/>
      <c r="G167" s="144"/>
    </row>
    <row r="168" spans="1:7">
      <c r="A168" s="115" t="s">
        <v>129</v>
      </c>
      <c r="B168" s="108" t="s">
        <v>101</v>
      </c>
      <c r="C168" s="110" t="s">
        <v>28</v>
      </c>
      <c r="D168" s="122">
        <v>1</v>
      </c>
      <c r="E168" s="123"/>
      <c r="F168" s="126"/>
      <c r="G168" s="127">
        <f>E168*F168</f>
        <v>0</v>
      </c>
    </row>
    <row r="169" spans="1:7" ht="38.25">
      <c r="A169" s="116"/>
      <c r="B169" s="108" t="s">
        <v>115</v>
      </c>
      <c r="C169" s="109">
        <v>0</v>
      </c>
      <c r="D169" s="145"/>
      <c r="E169" s="146"/>
      <c r="F169" s="147"/>
      <c r="G169" s="148"/>
    </row>
    <row r="170" spans="1:7">
      <c r="A170" s="115" t="s">
        <v>130</v>
      </c>
      <c r="B170" s="108" t="s">
        <v>117</v>
      </c>
      <c r="C170" s="110" t="s">
        <v>28</v>
      </c>
      <c r="D170" s="122">
        <v>1</v>
      </c>
      <c r="E170" s="123"/>
      <c r="F170" s="126"/>
      <c r="G170" s="127">
        <f>E170*F170</f>
        <v>0</v>
      </c>
    </row>
    <row r="171" spans="1:7" ht="59.25" customHeight="1">
      <c r="A171" s="115" t="s">
        <v>131</v>
      </c>
      <c r="B171" s="108" t="s">
        <v>119</v>
      </c>
      <c r="C171" s="110" t="s">
        <v>28</v>
      </c>
      <c r="D171" s="122">
        <v>1</v>
      </c>
      <c r="E171" s="123"/>
      <c r="F171" s="126"/>
      <c r="G171" s="127">
        <f>E171*F171</f>
        <v>0</v>
      </c>
    </row>
    <row r="172" spans="1:7" ht="25.5">
      <c r="A172" s="115" t="s">
        <v>132</v>
      </c>
      <c r="B172" s="108" t="s">
        <v>121</v>
      </c>
      <c r="C172" s="110" t="s">
        <v>28</v>
      </c>
      <c r="D172" s="122">
        <v>1</v>
      </c>
      <c r="E172" s="123"/>
      <c r="F172" s="126"/>
      <c r="G172" s="127">
        <f>E172*F172</f>
        <v>0</v>
      </c>
    </row>
    <row r="173" spans="1:7">
      <c r="A173" s="116"/>
      <c r="B173" s="117" t="s">
        <v>133</v>
      </c>
      <c r="C173" s="109"/>
      <c r="D173" s="118"/>
      <c r="E173" s="119"/>
      <c r="F173" s="120"/>
      <c r="G173" s="121"/>
    </row>
    <row r="174" spans="1:7" ht="12">
      <c r="A174"/>
      <c r="B174"/>
      <c r="C174"/>
      <c r="D174"/>
      <c r="E174"/>
      <c r="G174" s="46"/>
    </row>
    <row r="175" spans="1:7">
      <c r="A175" s="116"/>
      <c r="B175" s="108" t="s">
        <v>134</v>
      </c>
      <c r="C175" s="109">
        <v>0</v>
      </c>
      <c r="D175" s="145"/>
      <c r="E175" s="146"/>
      <c r="F175" s="147"/>
      <c r="G175" s="148"/>
    </row>
    <row r="176" spans="1:7">
      <c r="A176" s="115" t="s">
        <v>135</v>
      </c>
      <c r="B176" s="108" t="s">
        <v>136</v>
      </c>
      <c r="C176" s="110" t="s">
        <v>28</v>
      </c>
      <c r="D176" s="122">
        <v>2</v>
      </c>
      <c r="E176" s="123"/>
      <c r="F176" s="126"/>
      <c r="G176" s="127">
        <f>E176*F176</f>
        <v>0</v>
      </c>
    </row>
    <row r="177" spans="1:7" ht="25.5">
      <c r="A177" s="116"/>
      <c r="B177" s="108" t="s">
        <v>102</v>
      </c>
      <c r="C177" s="109">
        <v>0</v>
      </c>
      <c r="D177" s="145"/>
      <c r="E177" s="146"/>
      <c r="F177" s="147"/>
      <c r="G177" s="148"/>
    </row>
    <row r="178" spans="1:7">
      <c r="A178" s="115" t="s">
        <v>137</v>
      </c>
      <c r="B178" s="108" t="s">
        <v>138</v>
      </c>
      <c r="C178" s="110" t="s">
        <v>28</v>
      </c>
      <c r="D178" s="122">
        <v>4</v>
      </c>
      <c r="E178" s="123"/>
      <c r="F178" s="126"/>
      <c r="G178" s="127">
        <f>E178*F178</f>
        <v>0</v>
      </c>
    </row>
    <row r="179" spans="1:7" ht="25.5">
      <c r="A179" s="116"/>
      <c r="B179" s="117" t="s">
        <v>139</v>
      </c>
      <c r="C179" s="109"/>
      <c r="D179" s="118"/>
      <c r="E179" s="119"/>
      <c r="F179" s="120"/>
      <c r="G179" s="121"/>
    </row>
    <row r="180" spans="1:7">
      <c r="A180" s="45"/>
      <c r="B180" s="29"/>
      <c r="C180" s="35"/>
      <c r="D180" s="36"/>
      <c r="E180" s="47"/>
      <c r="F180" s="48"/>
      <c r="G180" s="46"/>
    </row>
    <row r="181" spans="1:7" ht="72.75" customHeight="1">
      <c r="A181" s="116"/>
      <c r="B181" s="108" t="s">
        <v>140</v>
      </c>
      <c r="C181" s="109" t="s">
        <v>141</v>
      </c>
      <c r="D181" s="118"/>
      <c r="E181" s="119"/>
      <c r="F181" s="120"/>
      <c r="G181" s="121"/>
    </row>
    <row r="182" spans="1:7">
      <c r="A182" s="115" t="s">
        <v>142</v>
      </c>
      <c r="B182" s="108" t="s">
        <v>143</v>
      </c>
      <c r="C182" s="110" t="s">
        <v>28</v>
      </c>
      <c r="D182" s="122">
        <v>1</v>
      </c>
      <c r="E182" s="123"/>
      <c r="F182" s="126"/>
      <c r="G182" s="127">
        <f>E182*F182</f>
        <v>0</v>
      </c>
    </row>
    <row r="183" spans="1:7">
      <c r="A183" s="116"/>
      <c r="B183" s="117" t="s">
        <v>144</v>
      </c>
      <c r="C183" s="110"/>
      <c r="D183" s="122"/>
      <c r="E183" s="123"/>
      <c r="F183" s="124"/>
      <c r="G183" s="125"/>
    </row>
    <row r="184" spans="1:7">
      <c r="A184" s="45"/>
      <c r="B184" s="29"/>
      <c r="C184" s="35"/>
      <c r="D184" s="36"/>
      <c r="E184" s="47"/>
      <c r="F184" s="48"/>
      <c r="G184" s="46"/>
    </row>
    <row r="185" spans="1:7" ht="25.5">
      <c r="A185" s="116"/>
      <c r="B185" s="108" t="s">
        <v>102</v>
      </c>
      <c r="C185" s="109">
        <v>0</v>
      </c>
      <c r="D185" s="145"/>
      <c r="E185" s="146"/>
      <c r="F185" s="147"/>
      <c r="G185" s="148"/>
    </row>
    <row r="186" spans="1:7">
      <c r="A186" s="115" t="s">
        <v>145</v>
      </c>
      <c r="B186" s="108" t="s">
        <v>138</v>
      </c>
      <c r="C186" s="110" t="s">
        <v>28</v>
      </c>
      <c r="D186" s="122">
        <v>2</v>
      </c>
      <c r="E186" s="123"/>
      <c r="F186" s="126"/>
      <c r="G186" s="127">
        <f>E186*F186</f>
        <v>0</v>
      </c>
    </row>
    <row r="187" spans="1:7">
      <c r="A187" s="116"/>
      <c r="B187" s="108" t="s">
        <v>146</v>
      </c>
      <c r="C187" s="109">
        <v>0</v>
      </c>
      <c r="D187" s="118"/>
      <c r="E187" s="119"/>
      <c r="F187" s="120"/>
      <c r="G187" s="121"/>
    </row>
    <row r="188" spans="1:7">
      <c r="A188" s="115" t="s">
        <v>147</v>
      </c>
      <c r="B188" s="108" t="s">
        <v>138</v>
      </c>
      <c r="C188" s="110" t="s">
        <v>28</v>
      </c>
      <c r="D188" s="122">
        <v>2</v>
      </c>
      <c r="E188" s="123"/>
      <c r="F188" s="126"/>
      <c r="G188" s="127">
        <f>E188*F188</f>
        <v>0</v>
      </c>
    </row>
    <row r="189" spans="1:7" ht="25.5">
      <c r="A189" s="116"/>
      <c r="B189" s="108" t="s">
        <v>148</v>
      </c>
      <c r="C189" s="109">
        <v>0</v>
      </c>
      <c r="D189" s="145"/>
      <c r="E189" s="146"/>
      <c r="F189" s="147"/>
      <c r="G189" s="148"/>
    </row>
    <row r="190" spans="1:7">
      <c r="A190" s="115" t="s">
        <v>149</v>
      </c>
      <c r="B190" s="108" t="s">
        <v>150</v>
      </c>
      <c r="C190" s="110" t="s">
        <v>28</v>
      </c>
      <c r="D190" s="122">
        <v>1</v>
      </c>
      <c r="E190" s="123"/>
      <c r="F190" s="126"/>
      <c r="G190" s="127">
        <f>E190*F190</f>
        <v>0</v>
      </c>
    </row>
    <row r="191" spans="1:7" ht="51">
      <c r="A191" s="116"/>
      <c r="B191" s="108" t="s">
        <v>151</v>
      </c>
      <c r="C191" s="109">
        <v>0</v>
      </c>
      <c r="D191" s="145"/>
      <c r="E191" s="146"/>
      <c r="F191" s="147"/>
      <c r="G191" s="148"/>
    </row>
    <row r="192" spans="1:7">
      <c r="A192" s="115" t="s">
        <v>152</v>
      </c>
      <c r="B192" s="108" t="s">
        <v>104</v>
      </c>
      <c r="C192" s="110" t="s">
        <v>28</v>
      </c>
      <c r="D192" s="122">
        <v>1</v>
      </c>
      <c r="E192" s="123"/>
      <c r="F192" s="126"/>
      <c r="G192" s="127">
        <f>E192*F192</f>
        <v>0</v>
      </c>
    </row>
    <row r="193" spans="1:9" ht="25.5">
      <c r="A193" s="115" t="s">
        <v>153</v>
      </c>
      <c r="B193" s="108" t="s">
        <v>154</v>
      </c>
      <c r="C193" s="110" t="s">
        <v>28</v>
      </c>
      <c r="D193" s="122">
        <v>1</v>
      </c>
      <c r="E193" s="123"/>
      <c r="F193" s="126"/>
      <c r="G193" s="127">
        <f>E193*F193</f>
        <v>0</v>
      </c>
    </row>
    <row r="194" spans="1:9">
      <c r="A194" s="45"/>
      <c r="B194" s="29"/>
      <c r="C194" s="35"/>
      <c r="D194" s="36"/>
      <c r="E194" s="47"/>
      <c r="F194" s="48"/>
      <c r="G194" s="46"/>
    </row>
    <row r="195" spans="1:9" ht="25.5">
      <c r="A195" s="116"/>
      <c r="B195" s="108" t="s">
        <v>155</v>
      </c>
      <c r="C195" s="109">
        <v>0</v>
      </c>
      <c r="D195" s="145"/>
      <c r="E195" s="146"/>
      <c r="F195" s="147"/>
      <c r="G195" s="148"/>
    </row>
    <row r="196" spans="1:9">
      <c r="A196" s="115" t="s">
        <v>156</v>
      </c>
      <c r="B196" s="108" t="s">
        <v>157</v>
      </c>
      <c r="C196" s="110" t="s">
        <v>158</v>
      </c>
      <c r="D196" s="122">
        <v>10</v>
      </c>
      <c r="E196" s="123"/>
      <c r="F196" s="126"/>
      <c r="G196" s="127">
        <f>E196*F196</f>
        <v>0</v>
      </c>
    </row>
    <row r="197" spans="1:9" ht="38.25">
      <c r="A197" s="116"/>
      <c r="B197" s="108" t="s">
        <v>159</v>
      </c>
      <c r="C197" s="109">
        <v>0</v>
      </c>
      <c r="D197" s="145"/>
      <c r="E197" s="146"/>
      <c r="F197" s="147"/>
      <c r="G197" s="148"/>
    </row>
    <row r="198" spans="1:9">
      <c r="A198" s="115" t="s">
        <v>160</v>
      </c>
      <c r="B198" s="108" t="s">
        <v>161</v>
      </c>
      <c r="C198" s="110" t="s">
        <v>158</v>
      </c>
      <c r="D198" s="122">
        <v>10</v>
      </c>
      <c r="E198" s="123"/>
      <c r="F198" s="126"/>
      <c r="G198" s="127">
        <f>E198*F198</f>
        <v>0</v>
      </c>
    </row>
    <row r="199" spans="1:9" ht="25.5">
      <c r="A199" s="115" t="s">
        <v>162</v>
      </c>
      <c r="B199" s="108" t="s">
        <v>163</v>
      </c>
      <c r="C199" s="110" t="s">
        <v>28</v>
      </c>
      <c r="D199" s="122">
        <v>1</v>
      </c>
      <c r="E199" s="123"/>
      <c r="F199" s="126"/>
      <c r="G199" s="127">
        <f>E199*F199</f>
        <v>0</v>
      </c>
    </row>
    <row r="200" spans="1:9">
      <c r="A200" s="116"/>
      <c r="B200" s="117" t="s">
        <v>164</v>
      </c>
      <c r="C200" s="109"/>
      <c r="D200" s="118"/>
      <c r="E200" s="119"/>
      <c r="F200" s="120"/>
      <c r="G200" s="121"/>
    </row>
    <row r="201" spans="1:9">
      <c r="A201" s="45"/>
      <c r="B201" s="29"/>
      <c r="C201" s="35"/>
      <c r="D201" s="36"/>
      <c r="E201" s="47"/>
      <c r="F201" s="48"/>
      <c r="G201" s="46"/>
    </row>
    <row r="202" spans="1:9" ht="25.5">
      <c r="A202" s="115" t="s">
        <v>165</v>
      </c>
      <c r="B202" s="108" t="s">
        <v>166</v>
      </c>
      <c r="C202" s="110" t="s">
        <v>28</v>
      </c>
      <c r="D202" s="122">
        <v>1</v>
      </c>
      <c r="E202" s="123"/>
      <c r="F202" s="126"/>
      <c r="G202" s="127">
        <f>E202*F202</f>
        <v>0</v>
      </c>
    </row>
    <row r="203" spans="1:9" ht="25.5">
      <c r="A203" s="116"/>
      <c r="B203" s="108" t="s">
        <v>102</v>
      </c>
      <c r="C203" s="118">
        <v>0</v>
      </c>
      <c r="D203" s="146"/>
      <c r="E203" s="147"/>
      <c r="F203" s="148"/>
      <c r="G203" s="145"/>
    </row>
    <row r="204" spans="1:9">
      <c r="A204" s="115" t="s">
        <v>167</v>
      </c>
      <c r="B204" s="108" t="s">
        <v>138</v>
      </c>
      <c r="C204" s="110" t="s">
        <v>28</v>
      </c>
      <c r="D204" s="122">
        <v>4</v>
      </c>
      <c r="E204" s="123"/>
      <c r="F204" s="126"/>
      <c r="G204" s="127">
        <f>E204*F204</f>
        <v>0</v>
      </c>
    </row>
    <row r="205" spans="1:9" ht="28.5" customHeight="1">
      <c r="A205" s="115" t="s">
        <v>168</v>
      </c>
      <c r="B205" s="108" t="s">
        <v>169</v>
      </c>
      <c r="C205" s="110" t="s">
        <v>28</v>
      </c>
      <c r="D205" s="110">
        <v>1</v>
      </c>
      <c r="E205" s="110"/>
      <c r="F205" s="110"/>
      <c r="G205" s="127">
        <f>E205*F205</f>
        <v>0</v>
      </c>
      <c r="I205" s="193"/>
    </row>
    <row r="206" spans="1:9">
      <c r="A206" s="116"/>
      <c r="B206" s="108" t="s">
        <v>170</v>
      </c>
      <c r="C206" s="109"/>
      <c r="D206" s="118"/>
      <c r="E206" s="119"/>
      <c r="F206" s="120"/>
      <c r="G206" s="121"/>
    </row>
    <row r="207" spans="1:9">
      <c r="A207" s="116"/>
      <c r="B207" s="108" t="s">
        <v>171</v>
      </c>
      <c r="C207" s="109"/>
      <c r="D207" s="118"/>
      <c r="E207" s="119"/>
      <c r="F207" s="120"/>
      <c r="G207" s="121"/>
    </row>
    <row r="208" spans="1:9">
      <c r="A208" s="116"/>
      <c r="B208" s="108" t="s">
        <v>172</v>
      </c>
      <c r="C208" s="109"/>
      <c r="D208" s="118"/>
      <c r="E208" s="119"/>
      <c r="F208" s="120"/>
      <c r="G208" s="121"/>
    </row>
    <row r="209" spans="1:7">
      <c r="A209" s="116"/>
      <c r="B209" s="108" t="s">
        <v>173</v>
      </c>
      <c r="C209" s="109"/>
      <c r="D209" s="118"/>
      <c r="E209" s="119"/>
      <c r="F209" s="120"/>
      <c r="G209" s="121"/>
    </row>
    <row r="210" spans="1:7">
      <c r="A210" s="116"/>
      <c r="B210" s="108" t="s">
        <v>174</v>
      </c>
      <c r="C210" s="109"/>
      <c r="D210" s="118"/>
      <c r="E210" s="119"/>
      <c r="F210" s="120"/>
      <c r="G210" s="121"/>
    </row>
    <row r="211" spans="1:7">
      <c r="A211" s="116"/>
      <c r="B211" s="108" t="s">
        <v>175</v>
      </c>
      <c r="C211" s="109"/>
      <c r="D211" s="118"/>
      <c r="E211" s="119"/>
      <c r="F211" s="120"/>
      <c r="G211" s="121"/>
    </row>
    <row r="212" spans="1:7">
      <c r="A212" s="116"/>
      <c r="B212" s="108" t="s">
        <v>176</v>
      </c>
      <c r="C212" s="109"/>
      <c r="D212" s="118"/>
      <c r="E212" s="119"/>
      <c r="F212" s="120"/>
      <c r="G212" s="121"/>
    </row>
    <row r="213" spans="1:7">
      <c r="A213" s="116"/>
      <c r="B213" s="108" t="s">
        <v>177</v>
      </c>
      <c r="C213" s="109"/>
      <c r="D213" s="118"/>
      <c r="E213" s="119"/>
      <c r="F213" s="120"/>
      <c r="G213" s="121"/>
    </row>
    <row r="214" spans="1:7">
      <c r="A214" s="116"/>
      <c r="B214" s="108" t="s">
        <v>178</v>
      </c>
      <c r="C214" s="109"/>
      <c r="D214" s="118"/>
      <c r="E214" s="119"/>
      <c r="F214" s="120"/>
      <c r="G214" s="121"/>
    </row>
    <row r="215" spans="1:7">
      <c r="A215" s="116"/>
      <c r="B215" s="108" t="s">
        <v>179</v>
      </c>
      <c r="C215" s="109"/>
      <c r="D215" s="118"/>
      <c r="E215" s="119"/>
      <c r="F215" s="120"/>
      <c r="G215" s="121"/>
    </row>
    <row r="216" spans="1:7">
      <c r="A216" s="115" t="s">
        <v>180</v>
      </c>
      <c r="B216" s="108" t="s">
        <v>181</v>
      </c>
      <c r="C216" s="110" t="s">
        <v>28</v>
      </c>
      <c r="D216" s="122">
        <v>1</v>
      </c>
      <c r="E216" s="123"/>
      <c r="F216" s="126"/>
      <c r="G216" s="127">
        <f>E216*F216</f>
        <v>0</v>
      </c>
    </row>
    <row r="217" spans="1:7">
      <c r="A217" s="116"/>
      <c r="B217" s="142" t="s">
        <v>182</v>
      </c>
      <c r="C217" s="109"/>
      <c r="D217" s="118"/>
      <c r="E217" s="119"/>
      <c r="F217" s="120"/>
      <c r="G217" s="121"/>
    </row>
    <row r="218" spans="1:7">
      <c r="A218" s="45"/>
      <c r="B218" s="29"/>
      <c r="C218" s="35"/>
      <c r="D218" s="36"/>
      <c r="E218" s="47"/>
      <c r="F218" s="48"/>
      <c r="G218" s="46"/>
    </row>
    <row r="219" spans="1:7" ht="25.5">
      <c r="A219" s="116"/>
      <c r="B219" s="108" t="s">
        <v>183</v>
      </c>
      <c r="C219" s="118">
        <v>0</v>
      </c>
      <c r="D219" s="146"/>
      <c r="E219" s="147"/>
      <c r="F219" s="148"/>
      <c r="G219" s="145"/>
    </row>
    <row r="220" spans="1:7">
      <c r="A220" s="115" t="s">
        <v>184</v>
      </c>
      <c r="B220" s="108" t="s">
        <v>185</v>
      </c>
      <c r="C220" s="110" t="s">
        <v>158</v>
      </c>
      <c r="D220" s="122">
        <v>80</v>
      </c>
      <c r="E220" s="123"/>
      <c r="F220" s="126"/>
      <c r="G220" s="127">
        <f>E220*F220</f>
        <v>0</v>
      </c>
    </row>
    <row r="221" spans="1:7" ht="25.5">
      <c r="A221" s="116"/>
      <c r="B221" s="117" t="s">
        <v>186</v>
      </c>
      <c r="C221" s="109"/>
      <c r="D221" s="118"/>
      <c r="E221" s="119"/>
      <c r="F221" s="120"/>
      <c r="G221" s="121"/>
    </row>
    <row r="222" spans="1:7">
      <c r="A222" s="45"/>
      <c r="B222" s="29"/>
      <c r="C222" s="35"/>
      <c r="D222" s="36"/>
      <c r="E222" s="47"/>
      <c r="F222" s="48"/>
      <c r="G222" s="46"/>
    </row>
    <row r="223" spans="1:7" ht="38.25">
      <c r="A223" s="115" t="s">
        <v>187</v>
      </c>
      <c r="B223" s="108" t="s">
        <v>188</v>
      </c>
      <c r="C223" s="110" t="s">
        <v>189</v>
      </c>
      <c r="D223" s="122">
        <v>60</v>
      </c>
      <c r="E223" s="123"/>
      <c r="F223" s="126"/>
      <c r="G223" s="127">
        <f>E223*F223</f>
        <v>0</v>
      </c>
    </row>
    <row r="224" spans="1:7" ht="25.5">
      <c r="A224" s="116"/>
      <c r="B224" s="117" t="s">
        <v>190</v>
      </c>
      <c r="C224" s="109"/>
      <c r="D224" s="118"/>
      <c r="E224" s="119"/>
      <c r="F224" s="120"/>
      <c r="G224" s="121"/>
    </row>
    <row r="225" spans="1:7">
      <c r="A225" s="45"/>
      <c r="B225" s="29"/>
      <c r="C225" s="35"/>
      <c r="D225" s="36"/>
      <c r="E225" s="47"/>
      <c r="F225" s="48"/>
      <c r="G225" s="46"/>
    </row>
    <row r="226" spans="1:7">
      <c r="A226" s="115" t="s">
        <v>191</v>
      </c>
      <c r="B226" s="108" t="s">
        <v>192</v>
      </c>
      <c r="C226" s="110" t="s">
        <v>38</v>
      </c>
      <c r="D226" s="122">
        <v>1</v>
      </c>
      <c r="E226" s="123"/>
      <c r="F226" s="126"/>
      <c r="G226" s="127">
        <f>E226*F226</f>
        <v>0</v>
      </c>
    </row>
    <row r="227" spans="1:7">
      <c r="A227" s="116"/>
      <c r="B227" s="117" t="s">
        <v>193</v>
      </c>
      <c r="C227" s="109"/>
      <c r="D227" s="118"/>
      <c r="E227" s="119"/>
      <c r="F227" s="120"/>
      <c r="G227" s="121"/>
    </row>
    <row r="228" spans="1:7">
      <c r="A228" s="45"/>
      <c r="B228" s="41"/>
      <c r="C228" s="35"/>
      <c r="D228" s="36"/>
      <c r="E228" s="47"/>
      <c r="F228" s="48"/>
      <c r="G228" s="46"/>
    </row>
    <row r="229" spans="1:7">
      <c r="A229" s="130"/>
      <c r="B229" s="130" t="s">
        <v>194</v>
      </c>
      <c r="C229" s="130"/>
      <c r="D229" s="130"/>
      <c r="E229" s="130"/>
      <c r="F229" s="130"/>
      <c r="G229" s="139">
        <f>SUM(G141:G227)</f>
        <v>0</v>
      </c>
    </row>
    <row r="230" spans="1:7">
      <c r="A230" s="45"/>
      <c r="B230" s="41"/>
      <c r="C230" s="35"/>
      <c r="D230" s="36"/>
      <c r="E230" s="47"/>
      <c r="F230" s="48"/>
      <c r="G230" s="46"/>
    </row>
    <row r="231" spans="1:7">
      <c r="A231" s="45"/>
      <c r="B231" s="41"/>
      <c r="C231" s="35"/>
      <c r="D231" s="36"/>
      <c r="E231" s="47"/>
      <c r="F231" s="48"/>
      <c r="G231" s="46"/>
    </row>
    <row r="232" spans="1:7">
      <c r="A232" s="116"/>
      <c r="B232" s="117" t="s">
        <v>195</v>
      </c>
      <c r="C232" s="109"/>
      <c r="D232" s="118"/>
      <c r="E232" s="119"/>
      <c r="F232" s="120"/>
      <c r="G232" s="121"/>
    </row>
    <row r="233" spans="1:7">
      <c r="A233" s="116"/>
      <c r="B233" s="117"/>
      <c r="C233" s="109"/>
      <c r="D233" s="118"/>
      <c r="E233" s="119"/>
      <c r="F233" s="120"/>
      <c r="G233" s="121"/>
    </row>
    <row r="234" spans="1:7" ht="25.5">
      <c r="A234" s="116"/>
      <c r="B234" s="108" t="s">
        <v>183</v>
      </c>
      <c r="C234" s="109">
        <v>0</v>
      </c>
      <c r="D234" s="145"/>
      <c r="E234" s="146"/>
      <c r="F234" s="147"/>
      <c r="G234" s="148"/>
    </row>
    <row r="235" spans="1:7">
      <c r="A235" s="115" t="s">
        <v>196</v>
      </c>
      <c r="B235" s="108" t="s">
        <v>197</v>
      </c>
      <c r="C235" s="110" t="s">
        <v>158</v>
      </c>
      <c r="D235" s="122">
        <v>720</v>
      </c>
      <c r="E235" s="123"/>
      <c r="F235" s="126"/>
      <c r="G235" s="127">
        <f>E235*F235</f>
        <v>0</v>
      </c>
    </row>
    <row r="236" spans="1:7">
      <c r="A236" s="115" t="s">
        <v>198</v>
      </c>
      <c r="B236" s="108" t="s">
        <v>199</v>
      </c>
      <c r="C236" s="110" t="s">
        <v>158</v>
      </c>
      <c r="D236" s="122">
        <v>250</v>
      </c>
      <c r="E236" s="123"/>
      <c r="F236" s="126"/>
      <c r="G236" s="127">
        <f t="shared" ref="G236:G241" si="0">E236*F236</f>
        <v>0</v>
      </c>
    </row>
    <row r="237" spans="1:7">
      <c r="A237" s="115" t="s">
        <v>200</v>
      </c>
      <c r="B237" s="108" t="s">
        <v>201</v>
      </c>
      <c r="C237" s="110" t="s">
        <v>158</v>
      </c>
      <c r="D237" s="122">
        <v>250</v>
      </c>
      <c r="E237" s="123"/>
      <c r="F237" s="126"/>
      <c r="G237" s="127">
        <f t="shared" si="0"/>
        <v>0</v>
      </c>
    </row>
    <row r="238" spans="1:7">
      <c r="A238" s="115" t="s">
        <v>202</v>
      </c>
      <c r="B238" s="108" t="s">
        <v>203</v>
      </c>
      <c r="C238" s="110" t="s">
        <v>158</v>
      </c>
      <c r="D238" s="122">
        <v>250</v>
      </c>
      <c r="E238" s="123"/>
      <c r="F238" s="126"/>
      <c r="G238" s="127">
        <f t="shared" si="0"/>
        <v>0</v>
      </c>
    </row>
    <row r="239" spans="1:7">
      <c r="A239" s="115" t="s">
        <v>204</v>
      </c>
      <c r="B239" s="108" t="s">
        <v>205</v>
      </c>
      <c r="C239" s="110" t="s">
        <v>158</v>
      </c>
      <c r="D239" s="122">
        <v>250</v>
      </c>
      <c r="E239" s="123"/>
      <c r="F239" s="126"/>
      <c r="G239" s="127">
        <f t="shared" si="0"/>
        <v>0</v>
      </c>
    </row>
    <row r="240" spans="1:7">
      <c r="A240" s="115" t="s">
        <v>206</v>
      </c>
      <c r="B240" s="108" t="s">
        <v>207</v>
      </c>
      <c r="C240" s="110" t="s">
        <v>158</v>
      </c>
      <c r="D240" s="122">
        <v>250</v>
      </c>
      <c r="E240" s="123"/>
      <c r="F240" s="126"/>
      <c r="G240" s="127">
        <f t="shared" si="0"/>
        <v>0</v>
      </c>
    </row>
    <row r="241" spans="1:7">
      <c r="A241" s="115" t="s">
        <v>208</v>
      </c>
      <c r="B241" s="108" t="s">
        <v>209</v>
      </c>
      <c r="C241" s="110" t="s">
        <v>158</v>
      </c>
      <c r="D241" s="122">
        <v>250</v>
      </c>
      <c r="E241" s="123"/>
      <c r="F241" s="126"/>
      <c r="G241" s="127">
        <f t="shared" si="0"/>
        <v>0</v>
      </c>
    </row>
    <row r="242" spans="1:7">
      <c r="A242" s="116"/>
      <c r="B242" s="117" t="s">
        <v>210</v>
      </c>
      <c r="C242" s="109"/>
      <c r="D242" s="118"/>
      <c r="E242" s="119"/>
      <c r="F242" s="120"/>
      <c r="G242" s="127"/>
    </row>
    <row r="243" spans="1:7">
      <c r="A243" s="45"/>
      <c r="B243" s="29"/>
      <c r="C243" s="35"/>
      <c r="D243" s="36"/>
      <c r="E243" s="47"/>
      <c r="F243" s="48"/>
      <c r="G243" s="46"/>
    </row>
    <row r="244" spans="1:7" ht="38.25">
      <c r="A244" s="116"/>
      <c r="B244" s="108" t="s">
        <v>211</v>
      </c>
      <c r="C244" s="109">
        <v>0</v>
      </c>
      <c r="D244" s="145"/>
      <c r="E244" s="146"/>
      <c r="F244" s="147"/>
      <c r="G244" s="148"/>
    </row>
    <row r="245" spans="1:7">
      <c r="A245" s="115" t="s">
        <v>212</v>
      </c>
      <c r="B245" s="108" t="s">
        <v>213</v>
      </c>
      <c r="C245" s="110" t="s">
        <v>158</v>
      </c>
      <c r="D245" s="122">
        <v>720</v>
      </c>
      <c r="E245" s="123"/>
      <c r="F245" s="126"/>
      <c r="G245" s="127">
        <f t="shared" ref="G245:G251" si="1">E245*F245</f>
        <v>0</v>
      </c>
    </row>
    <row r="246" spans="1:7">
      <c r="A246" s="115" t="s">
        <v>214</v>
      </c>
      <c r="B246" s="108" t="s">
        <v>161</v>
      </c>
      <c r="C246" s="110" t="s">
        <v>158</v>
      </c>
      <c r="D246" s="122">
        <v>250</v>
      </c>
      <c r="E246" s="123"/>
      <c r="F246" s="126"/>
      <c r="G246" s="127">
        <f t="shared" si="1"/>
        <v>0</v>
      </c>
    </row>
    <row r="247" spans="1:7">
      <c r="A247" s="115" t="s">
        <v>215</v>
      </c>
      <c r="B247" s="108" t="s">
        <v>216</v>
      </c>
      <c r="C247" s="110" t="s">
        <v>158</v>
      </c>
      <c r="D247" s="122">
        <v>250</v>
      </c>
      <c r="E247" s="123"/>
      <c r="F247" s="126"/>
      <c r="G247" s="127">
        <f t="shared" si="1"/>
        <v>0</v>
      </c>
    </row>
    <row r="248" spans="1:7">
      <c r="A248" s="115" t="s">
        <v>217</v>
      </c>
      <c r="B248" s="108" t="s">
        <v>218</v>
      </c>
      <c r="C248" s="110" t="s">
        <v>158</v>
      </c>
      <c r="D248" s="122">
        <v>250</v>
      </c>
      <c r="E248" s="123"/>
      <c r="F248" s="126"/>
      <c r="G248" s="127">
        <f t="shared" si="1"/>
        <v>0</v>
      </c>
    </row>
    <row r="249" spans="1:7">
      <c r="A249" s="115" t="s">
        <v>219</v>
      </c>
      <c r="B249" s="108" t="s">
        <v>220</v>
      </c>
      <c r="C249" s="110" t="s">
        <v>158</v>
      </c>
      <c r="D249" s="122">
        <v>250</v>
      </c>
      <c r="E249" s="123"/>
      <c r="F249" s="126"/>
      <c r="G249" s="127">
        <f t="shared" si="1"/>
        <v>0</v>
      </c>
    </row>
    <row r="250" spans="1:7">
      <c r="A250" s="115" t="s">
        <v>221</v>
      </c>
      <c r="B250" s="108" t="s">
        <v>222</v>
      </c>
      <c r="C250" s="110" t="s">
        <v>158</v>
      </c>
      <c r="D250" s="122">
        <v>250</v>
      </c>
      <c r="E250" s="123"/>
      <c r="F250" s="126"/>
      <c r="G250" s="127">
        <f t="shared" si="1"/>
        <v>0</v>
      </c>
    </row>
    <row r="251" spans="1:7" ht="25.5">
      <c r="A251" s="115" t="s">
        <v>223</v>
      </c>
      <c r="B251" s="108" t="s">
        <v>224</v>
      </c>
      <c r="C251" s="110" t="s">
        <v>189</v>
      </c>
      <c r="D251" s="122">
        <v>120</v>
      </c>
      <c r="E251" s="123"/>
      <c r="F251" s="126"/>
      <c r="G251" s="127">
        <f t="shared" si="1"/>
        <v>0</v>
      </c>
    </row>
    <row r="252" spans="1:7" ht="38.25">
      <c r="A252" s="116"/>
      <c r="B252" s="117" t="s">
        <v>225</v>
      </c>
      <c r="C252" s="109"/>
      <c r="D252" s="118"/>
      <c r="E252" s="119"/>
      <c r="F252" s="120"/>
      <c r="G252" s="121"/>
    </row>
    <row r="253" spans="1:7">
      <c r="A253" s="45"/>
      <c r="B253" s="29"/>
      <c r="C253" s="35"/>
      <c r="D253" s="36"/>
      <c r="E253" s="47"/>
      <c r="F253" s="48"/>
      <c r="G253" s="46"/>
    </row>
    <row r="254" spans="1:7" ht="25.5">
      <c r="A254" s="116"/>
      <c r="B254" s="108" t="s">
        <v>102</v>
      </c>
      <c r="C254" s="109">
        <v>0</v>
      </c>
      <c r="D254" s="145"/>
      <c r="E254" s="146"/>
      <c r="F254" s="147"/>
      <c r="G254" s="148"/>
    </row>
    <row r="255" spans="1:7">
      <c r="A255" s="115" t="s">
        <v>226</v>
      </c>
      <c r="B255" s="108" t="s">
        <v>227</v>
      </c>
      <c r="C255" s="110" t="s">
        <v>28</v>
      </c>
      <c r="D255" s="122">
        <v>30</v>
      </c>
      <c r="E255" s="123"/>
      <c r="F255" s="126"/>
      <c r="G255" s="127">
        <f>E255*F255</f>
        <v>0</v>
      </c>
    </row>
    <row r="256" spans="1:7">
      <c r="A256" s="115" t="s">
        <v>228</v>
      </c>
      <c r="B256" s="108" t="s">
        <v>229</v>
      </c>
      <c r="C256" s="110" t="s">
        <v>28</v>
      </c>
      <c r="D256" s="122">
        <v>12</v>
      </c>
      <c r="E256" s="123"/>
      <c r="F256" s="126"/>
      <c r="G256" s="127">
        <f>E256*F256</f>
        <v>0</v>
      </c>
    </row>
    <row r="257" spans="1:7" ht="25.5">
      <c r="A257" s="116"/>
      <c r="B257" s="108" t="s">
        <v>230</v>
      </c>
      <c r="C257" s="110">
        <v>0</v>
      </c>
      <c r="D257" s="149"/>
      <c r="E257" s="150"/>
      <c r="F257" s="151"/>
      <c r="G257" s="152"/>
    </row>
    <row r="258" spans="1:7">
      <c r="A258" s="115" t="s">
        <v>231</v>
      </c>
      <c r="B258" s="108" t="s">
        <v>232</v>
      </c>
      <c r="C258" s="110" t="s">
        <v>28</v>
      </c>
      <c r="D258" s="122">
        <v>15</v>
      </c>
      <c r="E258" s="123"/>
      <c r="F258" s="126"/>
      <c r="G258" s="127">
        <f>E258*F258</f>
        <v>0</v>
      </c>
    </row>
    <row r="259" spans="1:7">
      <c r="A259" s="115" t="s">
        <v>233</v>
      </c>
      <c r="B259" s="108" t="s">
        <v>229</v>
      </c>
      <c r="C259" s="110" t="s">
        <v>28</v>
      </c>
      <c r="D259" s="122">
        <v>6</v>
      </c>
      <c r="E259" s="123"/>
      <c r="F259" s="126"/>
      <c r="G259" s="127">
        <f>E259*F259</f>
        <v>0</v>
      </c>
    </row>
    <row r="260" spans="1:7" ht="38.25">
      <c r="A260" s="116"/>
      <c r="B260" s="117" t="s">
        <v>234</v>
      </c>
      <c r="C260" s="109"/>
      <c r="D260" s="118"/>
      <c r="E260" s="119"/>
      <c r="F260" s="120"/>
      <c r="G260" s="121"/>
    </row>
    <row r="261" spans="1:7">
      <c r="A261" s="45"/>
      <c r="B261" s="41"/>
      <c r="C261" s="35"/>
      <c r="D261" s="36"/>
      <c r="E261" s="47"/>
      <c r="F261" s="48"/>
      <c r="G261" s="46"/>
    </row>
    <row r="262" spans="1:7">
      <c r="A262" s="130"/>
      <c r="B262" s="130" t="s">
        <v>235</v>
      </c>
      <c r="C262" s="130"/>
      <c r="D262" s="130"/>
      <c r="E262" s="130"/>
      <c r="F262" s="130"/>
      <c r="G262" s="139">
        <f>SUM(G235:G259)</f>
        <v>0</v>
      </c>
    </row>
    <row r="263" spans="1:7">
      <c r="A263" s="45"/>
      <c r="B263" s="41"/>
      <c r="C263" s="35"/>
      <c r="D263" s="36"/>
      <c r="E263" s="47"/>
      <c r="F263" s="48"/>
      <c r="G263" s="46"/>
    </row>
    <row r="264" spans="1:7">
      <c r="A264" s="116"/>
      <c r="B264" s="117" t="s">
        <v>236</v>
      </c>
      <c r="C264" s="109"/>
      <c r="D264" s="118"/>
      <c r="E264" s="119"/>
      <c r="F264" s="120"/>
      <c r="G264" s="121"/>
    </row>
    <row r="265" spans="1:7">
      <c r="A265" s="116"/>
      <c r="B265" s="117"/>
      <c r="C265" s="109"/>
      <c r="D265" s="118"/>
      <c r="E265" s="119"/>
      <c r="F265" s="120"/>
      <c r="G265" s="121"/>
    </row>
    <row r="266" spans="1:7" ht="38.25">
      <c r="A266" s="115" t="s">
        <v>237</v>
      </c>
      <c r="B266" s="108" t="s">
        <v>238</v>
      </c>
      <c r="C266" s="110" t="s">
        <v>28</v>
      </c>
      <c r="D266" s="122">
        <v>8</v>
      </c>
      <c r="E266" s="154"/>
      <c r="F266" s="126"/>
      <c r="G266" s="127">
        <f>E266*F266</f>
        <v>0</v>
      </c>
    </row>
    <row r="267" spans="1:7">
      <c r="A267" s="115" t="s">
        <v>239</v>
      </c>
      <c r="B267" s="108" t="s">
        <v>240</v>
      </c>
      <c r="C267" s="110" t="s">
        <v>28</v>
      </c>
      <c r="D267" s="122">
        <v>8</v>
      </c>
      <c r="E267" s="154"/>
      <c r="F267" s="126"/>
      <c r="G267" s="127">
        <f>E267*F267</f>
        <v>0</v>
      </c>
    </row>
    <row r="268" spans="1:7" ht="25.5">
      <c r="A268" s="116"/>
      <c r="B268" s="108" t="s">
        <v>102</v>
      </c>
      <c r="C268" s="109">
        <v>0</v>
      </c>
      <c r="D268" s="145"/>
      <c r="E268" s="145"/>
      <c r="F268" s="145"/>
      <c r="G268" s="145"/>
    </row>
    <row r="269" spans="1:7">
      <c r="A269" s="115" t="s">
        <v>241</v>
      </c>
      <c r="B269" s="108" t="s">
        <v>242</v>
      </c>
      <c r="C269" s="110" t="s">
        <v>28</v>
      </c>
      <c r="D269" s="122">
        <v>16</v>
      </c>
      <c r="E269" s="154"/>
      <c r="F269" s="126"/>
      <c r="G269" s="127">
        <f>E269*F269</f>
        <v>0</v>
      </c>
    </row>
    <row r="270" spans="1:7">
      <c r="A270" s="45"/>
      <c r="B270" s="29"/>
      <c r="C270" s="35"/>
      <c r="D270" s="36"/>
      <c r="E270" s="47"/>
      <c r="F270" s="48"/>
      <c r="G270" s="46"/>
    </row>
    <row r="271" spans="1:7" ht="25.5">
      <c r="A271" s="116"/>
      <c r="B271" s="108" t="s">
        <v>230</v>
      </c>
      <c r="C271" s="109">
        <v>0</v>
      </c>
      <c r="D271" s="145"/>
      <c r="E271" s="145"/>
      <c r="F271" s="145"/>
      <c r="G271" s="145"/>
    </row>
    <row r="272" spans="1:7">
      <c r="A272" s="115" t="s">
        <v>243</v>
      </c>
      <c r="B272" s="108" t="s">
        <v>104</v>
      </c>
      <c r="C272" s="110" t="s">
        <v>28</v>
      </c>
      <c r="D272" s="122">
        <v>8</v>
      </c>
      <c r="E272" s="154"/>
      <c r="F272" s="126"/>
      <c r="G272" s="127">
        <f>E272*F272</f>
        <v>0</v>
      </c>
    </row>
    <row r="273" spans="1:7" ht="25.5">
      <c r="A273" s="116"/>
      <c r="B273" s="108" t="s">
        <v>244</v>
      </c>
      <c r="C273" s="109">
        <v>0</v>
      </c>
      <c r="D273" s="145"/>
      <c r="E273" s="145"/>
      <c r="F273" s="145"/>
      <c r="G273" s="145"/>
    </row>
    <row r="274" spans="1:7">
      <c r="A274" s="115" t="s">
        <v>245</v>
      </c>
      <c r="B274" s="108" t="s">
        <v>246</v>
      </c>
      <c r="C274" s="110" t="s">
        <v>158</v>
      </c>
      <c r="D274" s="122">
        <v>16</v>
      </c>
      <c r="E274" s="154"/>
      <c r="F274" s="126"/>
      <c r="G274" s="127">
        <f>E274*F274</f>
        <v>0</v>
      </c>
    </row>
    <row r="275" spans="1:7" ht="25.5">
      <c r="A275" s="116"/>
      <c r="B275" s="117" t="s">
        <v>247</v>
      </c>
      <c r="C275" s="109"/>
      <c r="D275" s="118"/>
      <c r="E275" s="119"/>
      <c r="F275" s="120"/>
      <c r="G275" s="121"/>
    </row>
    <row r="276" spans="1:7">
      <c r="A276" s="45"/>
      <c r="B276" s="29"/>
      <c r="C276" s="35"/>
      <c r="D276" s="36"/>
      <c r="E276" s="47"/>
      <c r="F276" s="48"/>
      <c r="G276" s="46"/>
    </row>
    <row r="277" spans="1:7" ht="38.25">
      <c r="A277" s="115" t="s">
        <v>248</v>
      </c>
      <c r="B277" s="108" t="s">
        <v>249</v>
      </c>
      <c r="C277" s="110" t="s">
        <v>28</v>
      </c>
      <c r="D277" s="122">
        <v>70</v>
      </c>
      <c r="E277" s="154"/>
      <c r="F277" s="126"/>
      <c r="G277" s="127">
        <f>E277*F277</f>
        <v>0</v>
      </c>
    </row>
    <row r="278" spans="1:7">
      <c r="A278" s="116"/>
      <c r="B278" s="108" t="s">
        <v>250</v>
      </c>
      <c r="C278" s="110" t="s">
        <v>28</v>
      </c>
      <c r="D278" s="122">
        <v>70</v>
      </c>
      <c r="E278" s="154"/>
      <c r="F278" s="126"/>
      <c r="G278" s="127">
        <f>E278*F278</f>
        <v>0</v>
      </c>
    </row>
    <row r="279" spans="1:7" ht="25.5">
      <c r="A279" s="116"/>
      <c r="B279" s="108" t="s">
        <v>102</v>
      </c>
      <c r="C279" s="109">
        <v>0</v>
      </c>
      <c r="D279" s="145"/>
      <c r="E279" s="145"/>
      <c r="F279" s="145"/>
      <c r="G279" s="145"/>
    </row>
    <row r="280" spans="1:7">
      <c r="A280" s="115" t="s">
        <v>251</v>
      </c>
      <c r="B280" s="108" t="s">
        <v>242</v>
      </c>
      <c r="C280" s="110" t="s">
        <v>28</v>
      </c>
      <c r="D280" s="122">
        <v>140</v>
      </c>
      <c r="E280" s="154"/>
      <c r="F280" s="126"/>
      <c r="G280" s="127">
        <f>E280*F280</f>
        <v>0</v>
      </c>
    </row>
    <row r="281" spans="1:7" ht="25.5">
      <c r="A281" s="116"/>
      <c r="B281" s="108" t="s">
        <v>230</v>
      </c>
      <c r="C281" s="109">
        <v>0</v>
      </c>
      <c r="D281" s="145"/>
      <c r="E281" s="145"/>
      <c r="F281" s="145"/>
      <c r="G281" s="145"/>
    </row>
    <row r="282" spans="1:7">
      <c r="A282" s="115" t="s">
        <v>252</v>
      </c>
      <c r="B282" s="108" t="s">
        <v>104</v>
      </c>
      <c r="C282" s="110" t="s">
        <v>28</v>
      </c>
      <c r="D282" s="122">
        <v>70</v>
      </c>
      <c r="E282" s="154"/>
      <c r="F282" s="126"/>
      <c r="G282" s="127">
        <f>E282*F282</f>
        <v>0</v>
      </c>
    </row>
    <row r="283" spans="1:7" ht="25.5">
      <c r="A283" s="116"/>
      <c r="B283" s="108" t="s">
        <v>253</v>
      </c>
      <c r="C283" s="109">
        <v>0</v>
      </c>
      <c r="D283" s="145">
        <v>0</v>
      </c>
      <c r="E283" s="145"/>
      <c r="F283" s="145"/>
      <c r="G283" s="145"/>
    </row>
    <row r="284" spans="1:7">
      <c r="A284" s="115" t="s">
        <v>254</v>
      </c>
      <c r="B284" s="108" t="s">
        <v>255</v>
      </c>
      <c r="C284" s="110" t="s">
        <v>28</v>
      </c>
      <c r="D284" s="122">
        <v>70</v>
      </c>
      <c r="E284" s="154"/>
      <c r="F284" s="126"/>
      <c r="G284" s="127">
        <f>E284*F284</f>
        <v>0</v>
      </c>
    </row>
    <row r="285" spans="1:7" ht="25.5">
      <c r="A285" s="115" t="s">
        <v>256</v>
      </c>
      <c r="B285" s="153" t="s">
        <v>257</v>
      </c>
      <c r="C285" s="110" t="s">
        <v>28</v>
      </c>
      <c r="D285" s="122">
        <v>70</v>
      </c>
      <c r="E285" s="154"/>
      <c r="F285" s="126"/>
      <c r="G285" s="127">
        <f>E285*F285</f>
        <v>0</v>
      </c>
    </row>
    <row r="286" spans="1:7" ht="25.5">
      <c r="A286" s="116"/>
      <c r="B286" s="108" t="s">
        <v>258</v>
      </c>
      <c r="C286" s="109">
        <v>0</v>
      </c>
      <c r="D286" s="145">
        <v>0</v>
      </c>
      <c r="E286" s="145"/>
      <c r="F286" s="145"/>
      <c r="G286" s="145"/>
    </row>
    <row r="287" spans="1:7">
      <c r="A287" s="115" t="s">
        <v>259</v>
      </c>
      <c r="B287" s="108" t="s">
        <v>260</v>
      </c>
      <c r="C287" s="110" t="s">
        <v>158</v>
      </c>
      <c r="D287" s="122">
        <v>420</v>
      </c>
      <c r="E287" s="154"/>
      <c r="F287" s="126"/>
      <c r="G287" s="127">
        <f>E287*F287</f>
        <v>0</v>
      </c>
    </row>
    <row r="288" spans="1:7" ht="25.5">
      <c r="A288" s="116"/>
      <c r="B288" s="108" t="s">
        <v>244</v>
      </c>
      <c r="C288" s="109">
        <v>0</v>
      </c>
      <c r="D288" s="145"/>
      <c r="E288" s="145"/>
      <c r="F288" s="145"/>
      <c r="G288" s="145"/>
    </row>
    <row r="289" spans="1:7">
      <c r="A289" s="115" t="s">
        <v>261</v>
      </c>
      <c r="B289" s="108" t="s">
        <v>246</v>
      </c>
      <c r="C289" s="110" t="s">
        <v>158</v>
      </c>
      <c r="D289" s="122">
        <v>140</v>
      </c>
      <c r="E289" s="154"/>
      <c r="F289" s="126"/>
      <c r="G289" s="127">
        <f>E289*F289</f>
        <v>0</v>
      </c>
    </row>
    <row r="290" spans="1:7" ht="25.5">
      <c r="A290" s="116"/>
      <c r="B290" s="117" t="s">
        <v>262</v>
      </c>
      <c r="C290" s="109"/>
      <c r="D290" s="118"/>
      <c r="E290" s="119"/>
      <c r="F290" s="120"/>
      <c r="G290" s="121"/>
    </row>
    <row r="291" spans="1:7">
      <c r="A291" s="45"/>
      <c r="B291" s="29"/>
      <c r="C291" s="35"/>
      <c r="D291" s="36"/>
      <c r="E291" s="47"/>
      <c r="F291" s="48"/>
      <c r="G291" s="46"/>
    </row>
    <row r="292" spans="1:7" ht="25.5">
      <c r="A292" s="116"/>
      <c r="B292" s="108" t="s">
        <v>263</v>
      </c>
      <c r="C292" s="109">
        <v>0</v>
      </c>
      <c r="D292" s="145"/>
      <c r="E292" s="146"/>
      <c r="F292" s="147"/>
      <c r="G292" s="148"/>
    </row>
    <row r="293" spans="1:7">
      <c r="A293" s="115" t="s">
        <v>264</v>
      </c>
      <c r="B293" s="108" t="s">
        <v>265</v>
      </c>
      <c r="C293" s="110" t="s">
        <v>28</v>
      </c>
      <c r="D293" s="122">
        <v>5</v>
      </c>
      <c r="E293" s="154"/>
      <c r="F293" s="126"/>
      <c r="G293" s="127">
        <f>E293*F293</f>
        <v>0</v>
      </c>
    </row>
    <row r="294" spans="1:7" ht="25.5">
      <c r="A294" s="115" t="s">
        <v>266</v>
      </c>
      <c r="B294" s="108" t="s">
        <v>267</v>
      </c>
      <c r="C294" s="110" t="s">
        <v>28</v>
      </c>
      <c r="D294" s="122">
        <v>5</v>
      </c>
      <c r="E294" s="154"/>
      <c r="F294" s="126"/>
      <c r="G294" s="127">
        <f>E294*F294</f>
        <v>0</v>
      </c>
    </row>
    <row r="295" spans="1:7" ht="25.5">
      <c r="A295" s="115" t="s">
        <v>268</v>
      </c>
      <c r="B295" s="108" t="s">
        <v>269</v>
      </c>
      <c r="C295" s="110" t="s">
        <v>28</v>
      </c>
      <c r="D295" s="122">
        <v>5</v>
      </c>
      <c r="E295" s="154"/>
      <c r="F295" s="126"/>
      <c r="G295" s="127">
        <f>E295*F295</f>
        <v>0</v>
      </c>
    </row>
    <row r="296" spans="1:7">
      <c r="A296" s="115" t="s">
        <v>270</v>
      </c>
      <c r="B296" s="108" t="s">
        <v>271</v>
      </c>
      <c r="C296" s="110" t="s">
        <v>28</v>
      </c>
      <c r="D296" s="122">
        <v>5</v>
      </c>
      <c r="E296" s="154"/>
      <c r="F296" s="126"/>
      <c r="G296" s="127">
        <f>E296*F296</f>
        <v>0</v>
      </c>
    </row>
    <row r="297" spans="1:7">
      <c r="A297" s="115" t="s">
        <v>272</v>
      </c>
      <c r="B297" s="108" t="s">
        <v>273</v>
      </c>
      <c r="C297" s="110" t="s">
        <v>28</v>
      </c>
      <c r="D297" s="122">
        <v>5</v>
      </c>
      <c r="E297" s="154"/>
      <c r="F297" s="126"/>
      <c r="G297" s="127">
        <f>E297*F297</f>
        <v>0</v>
      </c>
    </row>
    <row r="298" spans="1:7">
      <c r="A298" s="116"/>
      <c r="B298" s="117" t="s">
        <v>274</v>
      </c>
      <c r="C298" s="109"/>
      <c r="D298" s="118"/>
      <c r="E298" s="119"/>
      <c r="F298" s="120"/>
      <c r="G298" s="121"/>
    </row>
    <row r="299" spans="1:7">
      <c r="A299" s="45"/>
      <c r="B299" s="29"/>
      <c r="C299" s="35"/>
      <c r="D299" s="36"/>
      <c r="E299" s="47"/>
      <c r="F299" s="48"/>
      <c r="G299" s="46"/>
    </row>
    <row r="300" spans="1:7">
      <c r="A300" s="115" t="s">
        <v>275</v>
      </c>
      <c r="B300" s="108" t="s">
        <v>276</v>
      </c>
      <c r="C300" s="110" t="s">
        <v>38</v>
      </c>
      <c r="D300" s="122">
        <v>1</v>
      </c>
      <c r="E300" s="154"/>
      <c r="F300" s="126"/>
      <c r="G300" s="127">
        <f>E300*F300</f>
        <v>0</v>
      </c>
    </row>
    <row r="301" spans="1:7">
      <c r="A301" s="116"/>
      <c r="B301" s="117" t="s">
        <v>277</v>
      </c>
      <c r="C301" s="109"/>
      <c r="D301" s="118"/>
      <c r="E301" s="119"/>
      <c r="F301" s="120"/>
      <c r="G301" s="121"/>
    </row>
    <row r="302" spans="1:7">
      <c r="A302" s="45"/>
      <c r="B302" s="41"/>
      <c r="C302" s="35"/>
      <c r="D302" s="36"/>
      <c r="E302" s="47"/>
      <c r="F302" s="48"/>
      <c r="G302" s="46"/>
    </row>
    <row r="303" spans="1:7">
      <c r="A303" s="130"/>
      <c r="B303" s="130" t="s">
        <v>278</v>
      </c>
      <c r="C303" s="130"/>
      <c r="D303" s="130"/>
      <c r="E303" s="130"/>
      <c r="F303" s="130"/>
      <c r="G303" s="139">
        <f>SUM(G266:G300)</f>
        <v>0</v>
      </c>
    </row>
    <row r="304" spans="1:7">
      <c r="A304" s="45"/>
      <c r="B304" s="41"/>
      <c r="C304" s="35"/>
      <c r="D304" s="36"/>
      <c r="E304" s="47"/>
      <c r="F304" s="48"/>
      <c r="G304" s="46"/>
    </row>
    <row r="305" spans="1:7">
      <c r="A305" s="45"/>
      <c r="B305" s="41"/>
      <c r="C305" s="35"/>
      <c r="D305" s="36"/>
      <c r="E305" s="47"/>
      <c r="F305" s="48"/>
      <c r="G305" s="46"/>
    </row>
    <row r="306" spans="1:7">
      <c r="A306" s="45"/>
      <c r="B306" s="41" t="s">
        <v>279</v>
      </c>
      <c r="C306" s="35"/>
      <c r="D306" s="36"/>
      <c r="E306" s="47"/>
      <c r="F306" s="48"/>
      <c r="G306" s="46"/>
    </row>
    <row r="307" spans="1:7">
      <c r="A307" s="45"/>
      <c r="B307" s="41"/>
      <c r="C307" s="35"/>
      <c r="D307" s="36"/>
      <c r="E307" s="47"/>
      <c r="F307" s="48"/>
      <c r="G307" s="46"/>
    </row>
    <row r="308" spans="1:7" ht="25.5">
      <c r="A308" s="116"/>
      <c r="B308" s="108" t="s">
        <v>280</v>
      </c>
      <c r="C308" s="109">
        <v>0</v>
      </c>
      <c r="D308" s="145"/>
      <c r="E308" s="146"/>
      <c r="F308" s="147"/>
      <c r="G308" s="148"/>
    </row>
    <row r="309" spans="1:7">
      <c r="A309" s="115" t="s">
        <v>281</v>
      </c>
      <c r="B309" s="108" t="s">
        <v>282</v>
      </c>
      <c r="C309" s="109" t="s">
        <v>28</v>
      </c>
      <c r="D309" s="122">
        <v>2</v>
      </c>
      <c r="E309" s="123"/>
      <c r="F309" s="126"/>
      <c r="G309" s="127">
        <f>E309*F309</f>
        <v>0</v>
      </c>
    </row>
    <row r="310" spans="1:7">
      <c r="A310" s="45"/>
      <c r="B310" s="29"/>
      <c r="C310" s="35"/>
      <c r="D310" s="36"/>
      <c r="E310" s="47"/>
      <c r="F310" s="48"/>
      <c r="G310" s="46"/>
    </row>
    <row r="311" spans="1:7" ht="25.5">
      <c r="A311" s="116"/>
      <c r="B311" s="108" t="s">
        <v>283</v>
      </c>
      <c r="C311" s="109">
        <v>0</v>
      </c>
      <c r="D311" s="145"/>
      <c r="E311" s="146"/>
      <c r="F311" s="147"/>
      <c r="G311" s="148"/>
    </row>
    <row r="312" spans="1:7">
      <c r="A312" s="115" t="s">
        <v>284</v>
      </c>
      <c r="B312" s="108" t="s">
        <v>285</v>
      </c>
      <c r="C312" s="109" t="s">
        <v>28</v>
      </c>
      <c r="D312" s="122">
        <v>2</v>
      </c>
      <c r="E312" s="123"/>
      <c r="F312" s="126"/>
      <c r="G312" s="127">
        <f>E312*F312</f>
        <v>0</v>
      </c>
    </row>
    <row r="313" spans="1:7">
      <c r="A313" s="116"/>
      <c r="B313" s="117" t="s">
        <v>286</v>
      </c>
      <c r="C313" s="109"/>
      <c r="D313" s="109"/>
      <c r="E313" s="109"/>
      <c r="F313" s="155"/>
      <c r="G313" s="155"/>
    </row>
    <row r="314" spans="1:7">
      <c r="A314" s="45"/>
      <c r="B314" s="29"/>
      <c r="C314" s="35"/>
      <c r="D314" s="36"/>
      <c r="E314" s="47"/>
      <c r="F314" s="48"/>
      <c r="G314" s="46"/>
    </row>
    <row r="315" spans="1:7" ht="25.5">
      <c r="A315" s="116"/>
      <c r="B315" s="108" t="s">
        <v>287</v>
      </c>
      <c r="C315" s="109">
        <v>0</v>
      </c>
      <c r="D315" s="145"/>
      <c r="E315" s="145"/>
      <c r="F315" s="145"/>
      <c r="G315" s="145"/>
    </row>
    <row r="316" spans="1:7">
      <c r="A316" s="115" t="s">
        <v>288</v>
      </c>
      <c r="B316" s="108" t="s">
        <v>289</v>
      </c>
      <c r="C316" s="109" t="s">
        <v>158</v>
      </c>
      <c r="D316" s="122">
        <v>40</v>
      </c>
      <c r="E316" s="123"/>
      <c r="F316" s="126"/>
      <c r="G316" s="127">
        <f>E316*F316</f>
        <v>0</v>
      </c>
    </row>
    <row r="317" spans="1:7">
      <c r="A317" s="45"/>
      <c r="B317" s="29"/>
      <c r="C317" s="35"/>
      <c r="D317" s="36"/>
      <c r="E317" s="47"/>
      <c r="F317" s="48"/>
      <c r="G317" s="46"/>
    </row>
    <row r="318" spans="1:7" ht="38.25">
      <c r="A318" s="116"/>
      <c r="B318" s="108" t="s">
        <v>290</v>
      </c>
      <c r="C318" s="109">
        <v>0</v>
      </c>
      <c r="D318" s="145"/>
      <c r="E318" s="145"/>
      <c r="F318" s="145"/>
      <c r="G318" s="145"/>
    </row>
    <row r="319" spans="1:7">
      <c r="A319" s="115" t="s">
        <v>291</v>
      </c>
      <c r="B319" s="108" t="s">
        <v>292</v>
      </c>
      <c r="C319" s="109" t="s">
        <v>158</v>
      </c>
      <c r="D319" s="122">
        <v>40</v>
      </c>
      <c r="E319" s="123"/>
      <c r="F319" s="126"/>
      <c r="G319" s="127">
        <f>E319*F319</f>
        <v>0</v>
      </c>
    </row>
    <row r="320" spans="1:7">
      <c r="A320" s="45"/>
      <c r="B320" s="29"/>
      <c r="C320" s="35"/>
      <c r="D320" s="36"/>
      <c r="E320" s="47"/>
      <c r="F320" s="48"/>
      <c r="G320" s="46"/>
    </row>
    <row r="321" spans="1:7">
      <c r="A321" s="115" t="s">
        <v>293</v>
      </c>
      <c r="B321" s="108" t="s">
        <v>294</v>
      </c>
      <c r="C321" s="109" t="s">
        <v>38</v>
      </c>
      <c r="D321" s="122">
        <v>2</v>
      </c>
      <c r="E321" s="123"/>
      <c r="F321" s="126"/>
      <c r="G321" s="127">
        <f>E321*F321</f>
        <v>0</v>
      </c>
    </row>
    <row r="322" spans="1:7">
      <c r="A322" s="45"/>
      <c r="B322" s="29"/>
      <c r="C322" s="35"/>
      <c r="D322" s="36"/>
      <c r="E322" s="47"/>
      <c r="F322" s="48"/>
      <c r="G322" s="46"/>
    </row>
    <row r="323" spans="1:7">
      <c r="A323" s="130"/>
      <c r="B323" s="130" t="s">
        <v>295</v>
      </c>
      <c r="C323" s="130"/>
      <c r="D323" s="130"/>
      <c r="E323" s="130"/>
      <c r="F323" s="130"/>
      <c r="G323" s="139">
        <f>SUM(G309:G321)</f>
        <v>0</v>
      </c>
    </row>
    <row r="324" spans="1:7">
      <c r="A324" s="45"/>
      <c r="B324" s="41"/>
      <c r="C324" s="35"/>
      <c r="D324" s="36"/>
      <c r="E324" s="47"/>
      <c r="F324" s="48"/>
      <c r="G324" s="46"/>
    </row>
    <row r="325" spans="1:7" ht="18.75">
      <c r="A325" s="157"/>
      <c r="B325" s="156" t="s">
        <v>296</v>
      </c>
      <c r="C325" s="157"/>
      <c r="D325" s="157"/>
      <c r="E325" s="157"/>
      <c r="F325" s="157"/>
      <c r="G325" s="158">
        <f>SUM(G229+G262+G303+G323)</f>
        <v>0</v>
      </c>
    </row>
    <row r="326" spans="1:7">
      <c r="A326" s="45"/>
      <c r="B326" s="41"/>
      <c r="C326" s="35"/>
      <c r="D326" s="36"/>
      <c r="E326" s="47"/>
      <c r="F326" s="48"/>
      <c r="G326" s="46"/>
    </row>
    <row r="327" spans="1:7">
      <c r="A327" s="45"/>
      <c r="B327" s="41"/>
      <c r="C327" s="35"/>
      <c r="D327" s="36"/>
      <c r="E327" s="47"/>
      <c r="F327" s="48"/>
      <c r="G327" s="46"/>
    </row>
    <row r="328" spans="1:7" ht="24.75" customHeight="1">
      <c r="A328" s="45"/>
      <c r="B328" s="34" t="s">
        <v>297</v>
      </c>
      <c r="C328" s="35"/>
      <c r="D328" s="36"/>
      <c r="E328" s="47"/>
      <c r="F328" s="48"/>
      <c r="G328" s="46"/>
    </row>
    <row r="329" spans="1:7">
      <c r="A329" s="45"/>
      <c r="B329" s="41"/>
      <c r="C329" s="35"/>
      <c r="D329" s="36"/>
      <c r="E329" s="47"/>
      <c r="F329" s="48"/>
      <c r="G329" s="46"/>
    </row>
    <row r="330" spans="1:7">
      <c r="A330" s="116"/>
      <c r="B330" s="117" t="s">
        <v>298</v>
      </c>
      <c r="C330" s="109"/>
      <c r="D330" s="118"/>
      <c r="E330" s="119"/>
      <c r="F330" s="120"/>
      <c r="G330" s="121"/>
    </row>
    <row r="331" spans="1:7">
      <c r="A331" s="116"/>
      <c r="B331" s="117"/>
      <c r="C331" s="109"/>
      <c r="D331" s="118"/>
      <c r="E331" s="119"/>
      <c r="F331" s="120"/>
      <c r="G331" s="121"/>
    </row>
    <row r="332" spans="1:7" ht="25.5">
      <c r="A332" s="115" t="s">
        <v>299</v>
      </c>
      <c r="B332" s="108" t="s">
        <v>300</v>
      </c>
      <c r="C332" s="110" t="s">
        <v>38</v>
      </c>
      <c r="D332" s="122">
        <v>1</v>
      </c>
      <c r="E332" s="123"/>
      <c r="F332" s="126"/>
      <c r="G332" s="127">
        <f>E332*F332</f>
        <v>0</v>
      </c>
    </row>
    <row r="333" spans="1:7">
      <c r="A333" s="45"/>
      <c r="B333" s="41"/>
      <c r="C333" s="35"/>
      <c r="D333" s="36"/>
      <c r="E333" s="47"/>
      <c r="F333" s="48"/>
      <c r="G333" s="46"/>
    </row>
    <row r="334" spans="1:7">
      <c r="A334" s="130"/>
      <c r="B334" s="130" t="s">
        <v>301</v>
      </c>
      <c r="C334" s="130"/>
      <c r="D334" s="130"/>
      <c r="E334" s="130"/>
      <c r="F334" s="130"/>
      <c r="G334" s="139">
        <f>SUM(G332)</f>
        <v>0</v>
      </c>
    </row>
    <row r="335" spans="1:7">
      <c r="A335" s="45"/>
      <c r="B335" s="41"/>
      <c r="C335" s="35"/>
      <c r="D335" s="36"/>
      <c r="E335" s="47"/>
      <c r="F335" s="48"/>
      <c r="G335" s="46"/>
    </row>
    <row r="336" spans="1:7">
      <c r="A336" s="116"/>
      <c r="B336" s="117" t="s">
        <v>302</v>
      </c>
      <c r="C336" s="109"/>
      <c r="D336" s="118"/>
      <c r="E336" s="119"/>
      <c r="F336" s="120"/>
      <c r="G336" s="121"/>
    </row>
    <row r="337" spans="1:7">
      <c r="A337" s="116"/>
      <c r="B337" s="117"/>
      <c r="C337" s="109"/>
      <c r="D337" s="118"/>
      <c r="E337" s="119"/>
      <c r="F337" s="120"/>
      <c r="G337" s="121"/>
    </row>
    <row r="338" spans="1:7" ht="38.25">
      <c r="A338" s="115" t="s">
        <v>303</v>
      </c>
      <c r="B338" s="108" t="s">
        <v>304</v>
      </c>
      <c r="C338" s="110" t="s">
        <v>38</v>
      </c>
      <c r="D338" s="122">
        <v>1</v>
      </c>
      <c r="E338" s="123"/>
      <c r="F338" s="126"/>
      <c r="G338" s="127">
        <f>E338*F338</f>
        <v>0</v>
      </c>
    </row>
    <row r="339" spans="1:7">
      <c r="A339" s="115" t="s">
        <v>305</v>
      </c>
      <c r="B339" s="108" t="s">
        <v>306</v>
      </c>
      <c r="C339" s="110" t="s">
        <v>38</v>
      </c>
      <c r="D339" s="122">
        <v>1</v>
      </c>
      <c r="E339" s="123"/>
      <c r="F339" s="126"/>
      <c r="G339" s="127">
        <f>E339*F339</f>
        <v>0</v>
      </c>
    </row>
    <row r="340" spans="1:7" ht="38.25">
      <c r="A340" s="116"/>
      <c r="B340" s="108" t="s">
        <v>307</v>
      </c>
      <c r="C340" s="109">
        <v>0</v>
      </c>
      <c r="D340" s="145"/>
      <c r="E340" s="146"/>
      <c r="F340" s="147"/>
      <c r="G340" s="148"/>
    </row>
    <row r="341" spans="1:7">
      <c r="A341" s="115" t="s">
        <v>308</v>
      </c>
      <c r="B341" s="108" t="s">
        <v>309</v>
      </c>
      <c r="C341" s="110" t="s">
        <v>28</v>
      </c>
      <c r="D341" s="122">
        <v>2</v>
      </c>
      <c r="E341" s="123"/>
      <c r="F341" s="126"/>
      <c r="G341" s="127">
        <f>E341*F341</f>
        <v>0</v>
      </c>
    </row>
    <row r="342" spans="1:7">
      <c r="A342" s="115" t="s">
        <v>310</v>
      </c>
      <c r="B342" s="108" t="s">
        <v>311</v>
      </c>
      <c r="C342" s="110" t="s">
        <v>38</v>
      </c>
      <c r="D342" s="122">
        <v>2</v>
      </c>
      <c r="E342" s="123"/>
      <c r="F342" s="126"/>
      <c r="G342" s="127">
        <f>E342*F342</f>
        <v>0</v>
      </c>
    </row>
    <row r="343" spans="1:7" ht="25.5">
      <c r="A343" s="115" t="s">
        <v>312</v>
      </c>
      <c r="B343" s="108" t="s">
        <v>313</v>
      </c>
      <c r="C343" s="110" t="s">
        <v>38</v>
      </c>
      <c r="D343" s="122">
        <v>1</v>
      </c>
      <c r="E343" s="123"/>
      <c r="F343" s="126"/>
      <c r="G343" s="127">
        <f>E343*F343</f>
        <v>0</v>
      </c>
    </row>
    <row r="344" spans="1:7">
      <c r="A344" s="116"/>
      <c r="B344" s="117" t="s">
        <v>314</v>
      </c>
      <c r="C344" s="109"/>
      <c r="D344" s="118"/>
      <c r="E344" s="119"/>
      <c r="F344" s="120"/>
      <c r="G344" s="121"/>
    </row>
    <row r="345" spans="1:7">
      <c r="A345" s="45"/>
      <c r="B345" s="41"/>
      <c r="C345" s="35"/>
      <c r="D345" s="36"/>
      <c r="E345" s="47"/>
      <c r="F345" s="48"/>
      <c r="G345" s="46"/>
    </row>
    <row r="346" spans="1:7">
      <c r="A346" s="45"/>
      <c r="B346" s="41"/>
      <c r="C346" s="35"/>
      <c r="D346" s="36"/>
      <c r="E346" s="47"/>
      <c r="F346" s="48"/>
      <c r="G346" s="46"/>
    </row>
    <row r="347" spans="1:7">
      <c r="A347" s="45"/>
      <c r="B347" s="41"/>
      <c r="C347" s="35"/>
      <c r="D347" s="36"/>
      <c r="E347" s="47"/>
      <c r="F347" s="48"/>
      <c r="G347" s="46"/>
    </row>
    <row r="348" spans="1:7" ht="38.25">
      <c r="A348" s="116"/>
      <c r="B348" s="108" t="s">
        <v>315</v>
      </c>
      <c r="C348" s="109">
        <v>0</v>
      </c>
      <c r="D348" s="145"/>
      <c r="E348" s="146"/>
      <c r="F348" s="147"/>
      <c r="G348" s="148"/>
    </row>
    <row r="349" spans="1:7">
      <c r="A349" s="115" t="s">
        <v>316</v>
      </c>
      <c r="B349" s="108" t="s">
        <v>317</v>
      </c>
      <c r="C349" s="110" t="s">
        <v>158</v>
      </c>
      <c r="D349" s="122">
        <v>200</v>
      </c>
      <c r="E349" s="123"/>
      <c r="F349" s="126"/>
      <c r="G349" s="127">
        <f t="shared" ref="G349:G358" si="2">E349*F349</f>
        <v>0</v>
      </c>
    </row>
    <row r="350" spans="1:7">
      <c r="A350" s="115" t="s">
        <v>318</v>
      </c>
      <c r="B350" s="108" t="s">
        <v>319</v>
      </c>
      <c r="C350" s="110" t="s">
        <v>158</v>
      </c>
      <c r="D350" s="122">
        <v>150</v>
      </c>
      <c r="E350" s="123"/>
      <c r="F350" s="126"/>
      <c r="G350" s="127">
        <f t="shared" si="2"/>
        <v>0</v>
      </c>
    </row>
    <row r="351" spans="1:7">
      <c r="A351" s="115" t="s">
        <v>320</v>
      </c>
      <c r="B351" s="108" t="s">
        <v>260</v>
      </c>
      <c r="C351" s="110" t="s">
        <v>158</v>
      </c>
      <c r="D351" s="122">
        <v>150</v>
      </c>
      <c r="E351" s="123"/>
      <c r="F351" s="126"/>
      <c r="G351" s="127">
        <f t="shared" si="2"/>
        <v>0</v>
      </c>
    </row>
    <row r="352" spans="1:7">
      <c r="A352" s="115" t="s">
        <v>321</v>
      </c>
      <c r="B352" s="108" t="s">
        <v>322</v>
      </c>
      <c r="C352" s="110" t="s">
        <v>158</v>
      </c>
      <c r="D352" s="122">
        <v>150</v>
      </c>
      <c r="E352" s="123"/>
      <c r="F352" s="126"/>
      <c r="G352" s="127">
        <f t="shared" si="2"/>
        <v>0</v>
      </c>
    </row>
    <row r="353" spans="1:7">
      <c r="A353" s="115" t="s">
        <v>323</v>
      </c>
      <c r="B353" s="108" t="s">
        <v>324</v>
      </c>
      <c r="C353" s="110" t="s">
        <v>158</v>
      </c>
      <c r="D353" s="122">
        <v>100</v>
      </c>
      <c r="E353" s="123"/>
      <c r="F353" s="126"/>
      <c r="G353" s="127">
        <f t="shared" si="2"/>
        <v>0</v>
      </c>
    </row>
    <row r="354" spans="1:7">
      <c r="A354" s="115" t="s">
        <v>325</v>
      </c>
      <c r="B354" s="108" t="s">
        <v>326</v>
      </c>
      <c r="C354" s="110" t="s">
        <v>158</v>
      </c>
      <c r="D354" s="122">
        <v>100</v>
      </c>
      <c r="E354" s="123"/>
      <c r="F354" s="126"/>
      <c r="G354" s="127">
        <f t="shared" si="2"/>
        <v>0</v>
      </c>
    </row>
    <row r="355" spans="1:7">
      <c r="A355" s="115" t="s">
        <v>327</v>
      </c>
      <c r="B355" s="108" t="s">
        <v>328</v>
      </c>
      <c r="C355" s="110" t="s">
        <v>158</v>
      </c>
      <c r="D355" s="122">
        <v>30</v>
      </c>
      <c r="E355" s="123"/>
      <c r="F355" s="126"/>
      <c r="G355" s="127">
        <f t="shared" si="2"/>
        <v>0</v>
      </c>
    </row>
    <row r="356" spans="1:7">
      <c r="A356" s="115" t="s">
        <v>329</v>
      </c>
      <c r="B356" s="108" t="s">
        <v>330</v>
      </c>
      <c r="C356" s="110" t="s">
        <v>158</v>
      </c>
      <c r="D356" s="122">
        <v>30</v>
      </c>
      <c r="E356" s="123"/>
      <c r="F356" s="126"/>
      <c r="G356" s="127">
        <f t="shared" si="2"/>
        <v>0</v>
      </c>
    </row>
    <row r="357" spans="1:7">
      <c r="A357" s="115" t="s">
        <v>331</v>
      </c>
      <c r="B357" s="108" t="s">
        <v>332</v>
      </c>
      <c r="C357" s="110" t="s">
        <v>158</v>
      </c>
      <c r="D357" s="122">
        <v>30</v>
      </c>
      <c r="E357" s="123"/>
      <c r="F357" s="126"/>
      <c r="G357" s="127">
        <f t="shared" si="2"/>
        <v>0</v>
      </c>
    </row>
    <row r="358" spans="1:7">
      <c r="A358" s="115" t="s">
        <v>333</v>
      </c>
      <c r="B358" s="108" t="s">
        <v>309</v>
      </c>
      <c r="C358" s="110" t="s">
        <v>158</v>
      </c>
      <c r="D358" s="122">
        <v>30</v>
      </c>
      <c r="E358" s="123"/>
      <c r="F358" s="126"/>
      <c r="G358" s="127">
        <f t="shared" si="2"/>
        <v>0</v>
      </c>
    </row>
    <row r="359" spans="1:7">
      <c r="A359" s="116"/>
      <c r="B359" s="117" t="s">
        <v>334</v>
      </c>
      <c r="C359" s="109"/>
      <c r="D359" s="118"/>
      <c r="E359" s="119"/>
      <c r="F359" s="120"/>
      <c r="G359" s="121"/>
    </row>
    <row r="360" spans="1:7">
      <c r="A360" s="45"/>
      <c r="B360" s="41"/>
      <c r="C360" s="35"/>
      <c r="D360" s="36"/>
      <c r="E360" s="47"/>
      <c r="F360" s="48"/>
      <c r="G360" s="46"/>
    </row>
    <row r="361" spans="1:7" ht="38.25">
      <c r="A361" s="115" t="s">
        <v>335</v>
      </c>
      <c r="B361" s="108" t="s">
        <v>336</v>
      </c>
      <c r="C361" s="110" t="s">
        <v>189</v>
      </c>
      <c r="D361" s="122">
        <v>1000</v>
      </c>
      <c r="E361" s="123"/>
      <c r="F361" s="126"/>
      <c r="G361" s="127">
        <f>E361*F361</f>
        <v>0</v>
      </c>
    </row>
    <row r="362" spans="1:7">
      <c r="A362" s="116"/>
      <c r="B362" s="117" t="s">
        <v>334</v>
      </c>
      <c r="C362" s="109"/>
      <c r="D362" s="118"/>
      <c r="E362" s="119"/>
      <c r="F362" s="120"/>
      <c r="G362" s="121"/>
    </row>
    <row r="363" spans="1:7">
      <c r="A363" s="45"/>
      <c r="B363" s="41"/>
      <c r="C363" s="35"/>
      <c r="D363" s="36"/>
      <c r="E363" s="47"/>
      <c r="F363" s="48"/>
      <c r="G363" s="46"/>
    </row>
    <row r="364" spans="1:7" ht="25.5">
      <c r="A364" s="116"/>
      <c r="B364" s="108" t="s">
        <v>253</v>
      </c>
      <c r="C364" s="109">
        <v>0</v>
      </c>
      <c r="D364" s="145"/>
      <c r="E364" s="146"/>
      <c r="F364" s="147"/>
      <c r="G364" s="148"/>
    </row>
    <row r="365" spans="1:7">
      <c r="A365" s="115" t="s">
        <v>337</v>
      </c>
      <c r="B365" s="108" t="s">
        <v>338</v>
      </c>
      <c r="C365" s="110" t="s">
        <v>28</v>
      </c>
      <c r="D365" s="122">
        <v>80</v>
      </c>
      <c r="E365" s="123"/>
      <c r="F365" s="126"/>
      <c r="G365" s="127">
        <f>E365*F365</f>
        <v>0</v>
      </c>
    </row>
    <row r="366" spans="1:7" ht="25.5">
      <c r="A366" s="116"/>
      <c r="B366" s="108" t="s">
        <v>258</v>
      </c>
      <c r="C366" s="109">
        <v>0</v>
      </c>
      <c r="D366" s="118"/>
      <c r="E366" s="119"/>
      <c r="F366" s="120"/>
      <c r="G366" s="121"/>
    </row>
    <row r="367" spans="1:7">
      <c r="A367" s="115" t="s">
        <v>339</v>
      </c>
      <c r="B367" s="108" t="s">
        <v>319</v>
      </c>
      <c r="C367" s="110" t="s">
        <v>158</v>
      </c>
      <c r="D367" s="122">
        <v>120</v>
      </c>
      <c r="E367" s="123"/>
      <c r="F367" s="126"/>
      <c r="G367" s="127">
        <f>E367*F367</f>
        <v>0</v>
      </c>
    </row>
    <row r="368" spans="1:7">
      <c r="A368" s="116"/>
      <c r="B368" s="117" t="s">
        <v>340</v>
      </c>
      <c r="C368" s="109"/>
      <c r="D368" s="118"/>
      <c r="E368" s="119"/>
      <c r="F368" s="120"/>
      <c r="G368" s="121"/>
    </row>
    <row r="369" spans="1:7">
      <c r="A369" s="45"/>
      <c r="B369" s="29"/>
      <c r="C369" s="35"/>
      <c r="D369" s="36"/>
      <c r="E369" s="47"/>
      <c r="F369" s="48"/>
      <c r="G369" s="46"/>
    </row>
    <row r="370" spans="1:7" ht="25.5">
      <c r="A370" s="116"/>
      <c r="B370" s="108" t="s">
        <v>341</v>
      </c>
      <c r="C370" s="109">
        <v>0</v>
      </c>
      <c r="D370" s="145"/>
      <c r="E370" s="146"/>
      <c r="F370" s="147"/>
      <c r="G370" s="148"/>
    </row>
    <row r="371" spans="1:7">
      <c r="A371" s="115" t="s">
        <v>342</v>
      </c>
      <c r="B371" s="108" t="s">
        <v>332</v>
      </c>
      <c r="C371" s="110" t="s">
        <v>28</v>
      </c>
      <c r="D371" s="122">
        <v>8</v>
      </c>
      <c r="E371" s="123"/>
      <c r="F371" s="126"/>
      <c r="G371" s="127">
        <f>E371*F371</f>
        <v>0</v>
      </c>
    </row>
    <row r="372" spans="1:7" ht="25.5">
      <c r="A372" s="116"/>
      <c r="B372" s="117" t="s">
        <v>343</v>
      </c>
      <c r="C372" s="109"/>
      <c r="D372" s="118"/>
      <c r="E372" s="119"/>
      <c r="F372" s="120"/>
      <c r="G372" s="121"/>
    </row>
    <row r="373" spans="1:7">
      <c r="A373" s="45"/>
      <c r="B373" s="29"/>
      <c r="C373" s="35"/>
      <c r="D373" s="36"/>
      <c r="E373" s="47"/>
      <c r="F373" s="48"/>
      <c r="G373" s="46"/>
    </row>
    <row r="374" spans="1:7">
      <c r="A374" s="115" t="s">
        <v>344</v>
      </c>
      <c r="B374" s="108" t="s">
        <v>345</v>
      </c>
      <c r="C374" s="110" t="s">
        <v>38</v>
      </c>
      <c r="D374" s="122">
        <v>10</v>
      </c>
      <c r="E374" s="123"/>
      <c r="F374" s="126"/>
      <c r="G374" s="127">
        <f>E374*F374</f>
        <v>0</v>
      </c>
    </row>
    <row r="375" spans="1:7">
      <c r="A375" s="116"/>
      <c r="B375" s="117" t="s">
        <v>346</v>
      </c>
      <c r="C375" s="109"/>
      <c r="D375" s="118"/>
      <c r="E375" s="119"/>
      <c r="F375" s="120"/>
      <c r="G375" s="121"/>
    </row>
    <row r="376" spans="1:7">
      <c r="A376" s="45"/>
      <c r="B376" s="41"/>
      <c r="C376" s="35"/>
      <c r="D376" s="36"/>
      <c r="E376" s="47"/>
      <c r="F376" s="48"/>
      <c r="G376" s="46"/>
    </row>
    <row r="377" spans="1:7">
      <c r="A377" s="130"/>
      <c r="B377" s="130" t="s">
        <v>347</v>
      </c>
      <c r="C377" s="130"/>
      <c r="D377" s="130"/>
      <c r="E377" s="130"/>
      <c r="F377" s="130"/>
      <c r="G377" s="139">
        <f>SUM(G338:G374)</f>
        <v>0</v>
      </c>
    </row>
    <row r="378" spans="1:7">
      <c r="A378" s="45"/>
      <c r="B378" s="41"/>
      <c r="C378" s="35"/>
      <c r="D378" s="36"/>
      <c r="E378" s="47"/>
      <c r="F378" s="48"/>
      <c r="G378" s="46"/>
    </row>
    <row r="379" spans="1:7" ht="15.75">
      <c r="A379" s="156"/>
      <c r="B379" s="156" t="s">
        <v>348</v>
      </c>
      <c r="C379" s="156"/>
      <c r="D379" s="156"/>
      <c r="E379" s="156"/>
      <c r="F379" s="156"/>
      <c r="G379" s="159">
        <f>SUM(G334+G377)</f>
        <v>0</v>
      </c>
    </row>
    <row r="380" spans="1:7">
      <c r="A380" s="45"/>
      <c r="B380" s="41"/>
      <c r="C380" s="35"/>
      <c r="D380" s="36"/>
      <c r="E380" s="47"/>
      <c r="F380" s="48"/>
      <c r="G380" s="46"/>
    </row>
    <row r="381" spans="1:7">
      <c r="A381" s="45"/>
      <c r="B381" s="41"/>
      <c r="C381" s="35"/>
      <c r="D381" s="36"/>
      <c r="E381" s="47"/>
      <c r="F381" s="48"/>
      <c r="G381" s="46"/>
    </row>
    <row r="382" spans="1:7" ht="25.5" customHeight="1">
      <c r="A382" s="45"/>
      <c r="B382" s="34" t="s">
        <v>349</v>
      </c>
      <c r="C382" s="35"/>
      <c r="D382" s="36"/>
      <c r="E382" s="47"/>
      <c r="F382" s="48"/>
      <c r="G382" s="46"/>
    </row>
    <row r="383" spans="1:7">
      <c r="A383" s="45"/>
      <c r="B383" s="41"/>
      <c r="C383" s="35"/>
      <c r="D383" s="36"/>
      <c r="E383" s="47"/>
      <c r="F383" s="48"/>
      <c r="G383" s="46"/>
    </row>
    <row r="384" spans="1:7">
      <c r="A384" s="116"/>
      <c r="B384" s="117" t="s">
        <v>350</v>
      </c>
      <c r="C384" s="109"/>
      <c r="D384" s="118"/>
      <c r="E384" s="119"/>
      <c r="F384" s="120"/>
      <c r="G384" s="121"/>
    </row>
    <row r="385" spans="1:7">
      <c r="A385" s="116"/>
      <c r="B385" s="117"/>
      <c r="C385" s="109"/>
      <c r="D385" s="109"/>
      <c r="E385" s="109"/>
      <c r="F385" s="109"/>
      <c r="G385" s="109"/>
    </row>
    <row r="386" spans="1:7">
      <c r="A386" s="115" t="s">
        <v>351</v>
      </c>
      <c r="B386" s="108" t="s">
        <v>352</v>
      </c>
      <c r="C386" s="110" t="s">
        <v>28</v>
      </c>
      <c r="D386" s="122">
        <v>1</v>
      </c>
      <c r="E386" s="161"/>
      <c r="F386" s="162"/>
      <c r="G386" s="127">
        <f>E386*F386</f>
        <v>0</v>
      </c>
    </row>
    <row r="387" spans="1:7" ht="38.25">
      <c r="A387" s="116"/>
      <c r="B387" s="117" t="s">
        <v>353</v>
      </c>
      <c r="C387" s="109"/>
      <c r="D387" s="118"/>
      <c r="E387" s="119"/>
      <c r="F387" s="120"/>
      <c r="G387" s="121"/>
    </row>
    <row r="388" spans="1:7">
      <c r="A388" s="45"/>
      <c r="B388" s="41"/>
      <c r="C388" s="35"/>
      <c r="D388" s="36"/>
      <c r="E388" s="47"/>
      <c r="F388" s="48"/>
      <c r="G388" s="46"/>
    </row>
    <row r="389" spans="1:7">
      <c r="A389" s="130"/>
      <c r="B389" s="130" t="s">
        <v>354</v>
      </c>
      <c r="C389" s="130"/>
      <c r="D389" s="130"/>
      <c r="E389" s="130"/>
      <c r="F389" s="130"/>
      <c r="G389" s="139">
        <f>SUM(G386)</f>
        <v>0</v>
      </c>
    </row>
    <row r="390" spans="1:7">
      <c r="A390" s="45"/>
      <c r="B390" s="41"/>
      <c r="C390" s="35"/>
      <c r="D390" s="36"/>
      <c r="E390" s="47"/>
      <c r="F390" s="48"/>
      <c r="G390" s="46"/>
    </row>
    <row r="391" spans="1:7">
      <c r="A391" s="116"/>
      <c r="B391" s="117" t="s">
        <v>355</v>
      </c>
      <c r="C391" s="109"/>
      <c r="D391" s="118"/>
      <c r="E391" s="119"/>
      <c r="F391" s="120"/>
      <c r="G391" s="121"/>
    </row>
    <row r="392" spans="1:7">
      <c r="A392" s="116"/>
      <c r="B392" s="117"/>
      <c r="C392" s="109"/>
      <c r="D392" s="118"/>
      <c r="E392" s="119"/>
      <c r="F392" s="120"/>
      <c r="G392" s="121"/>
    </row>
    <row r="393" spans="1:7" ht="25.5">
      <c r="A393" s="116"/>
      <c r="B393" s="108" t="s">
        <v>102</v>
      </c>
      <c r="C393" s="109">
        <v>0</v>
      </c>
      <c r="D393" s="147"/>
      <c r="E393" s="147"/>
      <c r="F393" s="147"/>
      <c r="G393" s="147"/>
    </row>
    <row r="394" spans="1:7">
      <c r="A394" s="115" t="s">
        <v>356</v>
      </c>
      <c r="B394" s="108" t="s">
        <v>229</v>
      </c>
      <c r="C394" s="110" t="s">
        <v>28</v>
      </c>
      <c r="D394" s="122">
        <v>4</v>
      </c>
      <c r="E394" s="161"/>
      <c r="F394" s="162"/>
      <c r="G394" s="127">
        <f>E394*F394</f>
        <v>0</v>
      </c>
    </row>
    <row r="395" spans="1:7">
      <c r="A395" s="116"/>
      <c r="B395" s="108" t="s">
        <v>357</v>
      </c>
      <c r="C395" s="110">
        <v>0</v>
      </c>
      <c r="D395" s="48"/>
      <c r="E395" s="48"/>
      <c r="F395" s="48"/>
      <c r="G395" s="152"/>
    </row>
    <row r="396" spans="1:7">
      <c r="A396" s="115" t="s">
        <v>358</v>
      </c>
      <c r="B396" s="160" t="s">
        <v>229</v>
      </c>
      <c r="C396" s="110" t="s">
        <v>28</v>
      </c>
      <c r="D396" s="122">
        <v>1</v>
      </c>
      <c r="E396" s="161"/>
      <c r="F396" s="162"/>
      <c r="G396" s="127">
        <f>E396*F396</f>
        <v>0</v>
      </c>
    </row>
    <row r="397" spans="1:7">
      <c r="A397" s="116"/>
      <c r="B397" s="108" t="s">
        <v>113</v>
      </c>
      <c r="C397" s="109">
        <v>0</v>
      </c>
      <c r="D397" s="48"/>
      <c r="E397" s="48"/>
      <c r="F397" s="48"/>
      <c r="G397" s="48"/>
    </row>
    <row r="398" spans="1:7">
      <c r="A398" s="115" t="s">
        <v>359</v>
      </c>
      <c r="B398" s="108" t="s">
        <v>229</v>
      </c>
      <c r="C398" s="110" t="s">
        <v>28</v>
      </c>
      <c r="D398" s="122">
        <v>1</v>
      </c>
      <c r="E398" s="161"/>
      <c r="F398" s="162"/>
      <c r="G398" s="127">
        <f>E398*F398</f>
        <v>0</v>
      </c>
    </row>
    <row r="399" spans="1:7" ht="38.25">
      <c r="A399" s="116"/>
      <c r="B399" s="108" t="s">
        <v>360</v>
      </c>
      <c r="C399" s="109">
        <v>0</v>
      </c>
      <c r="D399" s="147"/>
      <c r="E399" s="147"/>
      <c r="F399" s="147"/>
      <c r="G399" s="127"/>
    </row>
    <row r="400" spans="1:7">
      <c r="A400" s="115" t="s">
        <v>361</v>
      </c>
      <c r="B400" s="108" t="s">
        <v>229</v>
      </c>
      <c r="C400" s="110" t="s">
        <v>28</v>
      </c>
      <c r="D400" s="122">
        <v>1</v>
      </c>
      <c r="E400" s="161"/>
      <c r="F400" s="162"/>
      <c r="G400" s="127">
        <f>E400*F400</f>
        <v>0</v>
      </c>
    </row>
    <row r="401" spans="1:7" ht="25.5">
      <c r="A401" s="116"/>
      <c r="B401" s="108" t="s">
        <v>362</v>
      </c>
      <c r="C401" s="109">
        <v>0</v>
      </c>
      <c r="D401" s="147"/>
      <c r="E401" s="147"/>
      <c r="F401" s="147"/>
      <c r="G401" s="147"/>
    </row>
    <row r="402" spans="1:7">
      <c r="A402" s="115" t="s">
        <v>363</v>
      </c>
      <c r="B402" s="108" t="s">
        <v>364</v>
      </c>
      <c r="C402" s="110" t="s">
        <v>28</v>
      </c>
      <c r="D402" s="122">
        <v>1</v>
      </c>
      <c r="E402" s="161"/>
      <c r="F402" s="162"/>
      <c r="G402" s="127">
        <f>E402*F402</f>
        <v>0</v>
      </c>
    </row>
    <row r="403" spans="1:7">
      <c r="A403" s="116"/>
      <c r="B403" s="117" t="s">
        <v>365</v>
      </c>
      <c r="C403" s="109"/>
      <c r="D403" s="118"/>
      <c r="E403" s="119"/>
      <c r="F403" s="120"/>
      <c r="G403" s="121"/>
    </row>
    <row r="404" spans="1:7">
      <c r="A404" s="45"/>
      <c r="B404" s="41"/>
      <c r="C404" s="35"/>
      <c r="D404" s="36"/>
      <c r="E404" s="47"/>
      <c r="F404" s="48"/>
      <c r="G404" s="46"/>
    </row>
    <row r="405" spans="1:7">
      <c r="A405" s="130"/>
      <c r="B405" s="130" t="s">
        <v>366</v>
      </c>
      <c r="C405" s="130"/>
      <c r="D405" s="130"/>
      <c r="E405" s="130"/>
      <c r="F405" s="130"/>
      <c r="G405" s="139">
        <f>SUM(G394:G402)</f>
        <v>0</v>
      </c>
    </row>
    <row r="406" spans="1:7">
      <c r="A406" s="45"/>
      <c r="B406" s="41"/>
      <c r="C406" s="35"/>
      <c r="D406" s="36"/>
      <c r="E406" s="47"/>
      <c r="F406" s="48"/>
      <c r="G406" s="46"/>
    </row>
    <row r="407" spans="1:7">
      <c r="A407" s="116"/>
      <c r="B407" s="117" t="s">
        <v>367</v>
      </c>
      <c r="C407" s="109"/>
      <c r="D407" s="118"/>
      <c r="E407" s="119"/>
      <c r="F407" s="120"/>
      <c r="G407" s="121"/>
    </row>
    <row r="408" spans="1:7">
      <c r="A408" s="116"/>
      <c r="B408" s="117"/>
      <c r="C408" s="109"/>
      <c r="D408" s="118"/>
      <c r="E408" s="119"/>
      <c r="F408" s="120"/>
      <c r="G408" s="121"/>
    </row>
    <row r="409" spans="1:7" ht="25.5">
      <c r="A409" s="116"/>
      <c r="B409" s="108" t="s">
        <v>155</v>
      </c>
      <c r="C409" s="109">
        <v>0</v>
      </c>
      <c r="D409" s="145"/>
      <c r="E409" s="146"/>
      <c r="F409" s="147"/>
      <c r="G409" s="148"/>
    </row>
    <row r="410" spans="1:7">
      <c r="A410" s="115" t="s">
        <v>368</v>
      </c>
      <c r="B410" s="108" t="s">
        <v>369</v>
      </c>
      <c r="C410" s="110" t="s">
        <v>158</v>
      </c>
      <c r="D410" s="122">
        <v>60</v>
      </c>
      <c r="E410" s="161"/>
      <c r="F410" s="162"/>
      <c r="G410" s="127">
        <f t="shared" ref="G410:G416" si="3">E410*F410</f>
        <v>0</v>
      </c>
    </row>
    <row r="411" spans="1:7">
      <c r="A411" s="115" t="s">
        <v>370</v>
      </c>
      <c r="B411" s="108" t="s">
        <v>371</v>
      </c>
      <c r="C411" s="110" t="s">
        <v>158</v>
      </c>
      <c r="D411" s="122">
        <v>20</v>
      </c>
      <c r="E411" s="161"/>
      <c r="F411" s="162"/>
      <c r="G411" s="127">
        <f t="shared" si="3"/>
        <v>0</v>
      </c>
    </row>
    <row r="412" spans="1:7">
      <c r="A412" s="115" t="s">
        <v>372</v>
      </c>
      <c r="B412" s="108" t="s">
        <v>157</v>
      </c>
      <c r="C412" s="110" t="s">
        <v>158</v>
      </c>
      <c r="D412" s="122">
        <v>20</v>
      </c>
      <c r="E412" s="161"/>
      <c r="F412" s="162"/>
      <c r="G412" s="127">
        <f t="shared" si="3"/>
        <v>0</v>
      </c>
    </row>
    <row r="413" spans="1:7">
      <c r="A413" s="115" t="s">
        <v>373</v>
      </c>
      <c r="B413" s="108" t="s">
        <v>374</v>
      </c>
      <c r="C413" s="110" t="s">
        <v>158</v>
      </c>
      <c r="D413" s="122">
        <v>20</v>
      </c>
      <c r="E413" s="161"/>
      <c r="F413" s="162"/>
      <c r="G413" s="127">
        <f t="shared" si="3"/>
        <v>0</v>
      </c>
    </row>
    <row r="414" spans="1:7">
      <c r="A414" s="115" t="s">
        <v>375</v>
      </c>
      <c r="B414" s="108" t="s">
        <v>376</v>
      </c>
      <c r="C414" s="110" t="s">
        <v>158</v>
      </c>
      <c r="D414" s="122">
        <v>20</v>
      </c>
      <c r="E414" s="161"/>
      <c r="F414" s="162"/>
      <c r="G414" s="127">
        <f t="shared" si="3"/>
        <v>0</v>
      </c>
    </row>
    <row r="415" spans="1:7">
      <c r="A415" s="115" t="s">
        <v>377</v>
      </c>
      <c r="B415" s="108" t="s">
        <v>378</v>
      </c>
      <c r="C415" s="110" t="s">
        <v>158</v>
      </c>
      <c r="D415" s="122">
        <v>20</v>
      </c>
      <c r="E415" s="161"/>
      <c r="F415" s="162"/>
      <c r="G415" s="127">
        <f t="shared" si="3"/>
        <v>0</v>
      </c>
    </row>
    <row r="416" spans="1:7">
      <c r="A416" s="115" t="s">
        <v>379</v>
      </c>
      <c r="B416" s="108" t="s">
        <v>380</v>
      </c>
      <c r="C416" s="110" t="s">
        <v>158</v>
      </c>
      <c r="D416" s="122">
        <v>40</v>
      </c>
      <c r="E416" s="161"/>
      <c r="F416" s="162"/>
      <c r="G416" s="127">
        <f t="shared" si="3"/>
        <v>0</v>
      </c>
    </row>
    <row r="417" spans="1:9" ht="38.25">
      <c r="A417" s="116"/>
      <c r="B417" s="117" t="s">
        <v>381</v>
      </c>
      <c r="C417" s="109"/>
      <c r="D417" s="118"/>
      <c r="E417" s="119"/>
      <c r="F417" s="120"/>
      <c r="G417" s="121"/>
    </row>
    <row r="418" spans="1:9">
      <c r="A418" s="45"/>
      <c r="B418" s="29"/>
      <c r="C418" s="35"/>
      <c r="D418" s="36"/>
      <c r="E418" s="47"/>
      <c r="F418" s="48"/>
      <c r="G418" s="46"/>
    </row>
    <row r="419" spans="1:9">
      <c r="A419" s="45"/>
      <c r="B419" s="29"/>
      <c r="C419" s="35"/>
      <c r="D419" s="36"/>
      <c r="E419" s="47"/>
      <c r="F419" s="48"/>
      <c r="G419" s="46"/>
    </row>
    <row r="420" spans="1:9" ht="38.25">
      <c r="A420" s="116"/>
      <c r="B420" s="108" t="s">
        <v>159</v>
      </c>
      <c r="C420" s="109">
        <v>0</v>
      </c>
      <c r="D420" s="145"/>
      <c r="E420" s="146"/>
      <c r="F420" s="147"/>
      <c r="G420" s="148"/>
    </row>
    <row r="421" spans="1:9">
      <c r="A421" s="115" t="s">
        <v>382</v>
      </c>
      <c r="B421" s="108" t="s">
        <v>383</v>
      </c>
      <c r="C421" s="110" t="s">
        <v>158</v>
      </c>
      <c r="D421" s="122">
        <v>60</v>
      </c>
      <c r="E421" s="161"/>
      <c r="F421" s="162"/>
      <c r="G421" s="127">
        <f t="shared" ref="G421:G427" si="4">E421*F421</f>
        <v>0</v>
      </c>
    </row>
    <row r="422" spans="1:9">
      <c r="A422" s="115" t="s">
        <v>384</v>
      </c>
      <c r="B422" s="108" t="s">
        <v>385</v>
      </c>
      <c r="C422" s="110" t="s">
        <v>158</v>
      </c>
      <c r="D422" s="122">
        <v>20</v>
      </c>
      <c r="E422" s="161"/>
      <c r="F422" s="162"/>
      <c r="G422" s="127">
        <f t="shared" si="4"/>
        <v>0</v>
      </c>
    </row>
    <row r="423" spans="1:9">
      <c r="A423" s="115" t="s">
        <v>386</v>
      </c>
      <c r="B423" s="108" t="s">
        <v>161</v>
      </c>
      <c r="C423" s="110" t="s">
        <v>158</v>
      </c>
      <c r="D423" s="122">
        <v>20</v>
      </c>
      <c r="E423" s="161"/>
      <c r="F423" s="162"/>
      <c r="G423" s="127">
        <f t="shared" si="4"/>
        <v>0</v>
      </c>
    </row>
    <row r="424" spans="1:9">
      <c r="A424" s="115" t="s">
        <v>387</v>
      </c>
      <c r="B424" s="108" t="s">
        <v>388</v>
      </c>
      <c r="C424" s="110" t="s">
        <v>158</v>
      </c>
      <c r="D424" s="122">
        <v>20</v>
      </c>
      <c r="E424" s="161"/>
      <c r="F424" s="162"/>
      <c r="G424" s="127">
        <f t="shared" si="4"/>
        <v>0</v>
      </c>
    </row>
    <row r="425" spans="1:9">
      <c r="A425" s="115" t="s">
        <v>389</v>
      </c>
      <c r="B425" s="108" t="s">
        <v>390</v>
      </c>
      <c r="C425" s="110" t="s">
        <v>158</v>
      </c>
      <c r="D425" s="122">
        <v>20</v>
      </c>
      <c r="E425" s="161"/>
      <c r="F425" s="162"/>
      <c r="G425" s="127">
        <f t="shared" si="4"/>
        <v>0</v>
      </c>
    </row>
    <row r="426" spans="1:9">
      <c r="A426" s="115" t="s">
        <v>391</v>
      </c>
      <c r="B426" s="108" t="s">
        <v>220</v>
      </c>
      <c r="C426" s="110" t="s">
        <v>158</v>
      </c>
      <c r="D426" s="122">
        <v>20</v>
      </c>
      <c r="E426" s="161"/>
      <c r="F426" s="162"/>
      <c r="G426" s="127">
        <f t="shared" si="4"/>
        <v>0</v>
      </c>
    </row>
    <row r="427" spans="1:9">
      <c r="A427" s="115" t="s">
        <v>392</v>
      </c>
      <c r="B427" s="108" t="s">
        <v>222</v>
      </c>
      <c r="C427" s="110" t="s">
        <v>158</v>
      </c>
      <c r="D427" s="122">
        <v>40</v>
      </c>
      <c r="E427" s="161"/>
      <c r="F427" s="162"/>
      <c r="G427" s="127">
        <f t="shared" si="4"/>
        <v>0</v>
      </c>
    </row>
    <row r="428" spans="1:9" ht="38.25">
      <c r="A428" s="116"/>
      <c r="B428" s="117" t="s">
        <v>393</v>
      </c>
      <c r="C428" s="109"/>
      <c r="D428" s="150">
        <v>0</v>
      </c>
      <c r="E428" s="150"/>
      <c r="F428" s="150"/>
      <c r="G428" s="150"/>
      <c r="I428" s="146"/>
    </row>
    <row r="429" spans="1:9">
      <c r="A429" s="45"/>
      <c r="B429" s="29"/>
      <c r="C429" s="35"/>
      <c r="D429" s="36"/>
      <c r="E429" s="47"/>
      <c r="F429" s="48"/>
      <c r="G429" s="46"/>
    </row>
    <row r="430" spans="1:9" ht="25.5">
      <c r="A430" s="116"/>
      <c r="B430" s="108" t="s">
        <v>244</v>
      </c>
      <c r="C430" s="109">
        <v>0</v>
      </c>
      <c r="D430" s="145"/>
      <c r="E430" s="146"/>
      <c r="F430" s="147"/>
      <c r="G430" s="148"/>
    </row>
    <row r="431" spans="1:9">
      <c r="A431" s="115" t="s">
        <v>394</v>
      </c>
      <c r="B431" s="108" t="s">
        <v>246</v>
      </c>
      <c r="C431" s="110" t="s">
        <v>158</v>
      </c>
      <c r="D431" s="122">
        <v>200</v>
      </c>
      <c r="E431" s="161"/>
      <c r="F431" s="162"/>
      <c r="G431" s="127">
        <f>E431*F431</f>
        <v>0</v>
      </c>
    </row>
    <row r="432" spans="1:9" ht="25.5">
      <c r="A432" s="116"/>
      <c r="B432" s="117" t="s">
        <v>395</v>
      </c>
      <c r="C432" s="109"/>
      <c r="D432" s="118"/>
      <c r="E432" s="119"/>
      <c r="F432" s="120"/>
      <c r="G432" s="121"/>
    </row>
    <row r="433" spans="1:7">
      <c r="A433" s="45"/>
      <c r="B433" s="41"/>
      <c r="C433" s="35"/>
      <c r="D433" s="36"/>
      <c r="E433" s="47"/>
      <c r="F433" s="48"/>
      <c r="G433" s="46"/>
    </row>
    <row r="434" spans="1:7" ht="25.5">
      <c r="A434" s="116"/>
      <c r="B434" s="108" t="s">
        <v>102</v>
      </c>
      <c r="C434" s="109">
        <v>0</v>
      </c>
      <c r="D434" s="145"/>
      <c r="E434" s="146"/>
      <c r="F434" s="147"/>
      <c r="G434" s="148"/>
    </row>
    <row r="435" spans="1:7">
      <c r="A435" s="115" t="s">
        <v>396</v>
      </c>
      <c r="B435" s="108" t="s">
        <v>104</v>
      </c>
      <c r="C435" s="110" t="s">
        <v>28</v>
      </c>
      <c r="D435" s="122">
        <v>40</v>
      </c>
      <c r="E435" s="161"/>
      <c r="F435" s="162"/>
      <c r="G435" s="127">
        <f t="shared" ref="G435:G440" si="5">E435*F435</f>
        <v>0</v>
      </c>
    </row>
    <row r="436" spans="1:7">
      <c r="A436" s="115" t="s">
        <v>397</v>
      </c>
      <c r="B436" s="108" t="s">
        <v>138</v>
      </c>
      <c r="C436" s="110" t="s">
        <v>28</v>
      </c>
      <c r="D436" s="122">
        <v>5</v>
      </c>
      <c r="E436" s="161"/>
      <c r="F436" s="162"/>
      <c r="G436" s="127">
        <f t="shared" si="5"/>
        <v>0</v>
      </c>
    </row>
    <row r="437" spans="1:7">
      <c r="A437" s="115" t="s">
        <v>398</v>
      </c>
      <c r="B437" s="108" t="s">
        <v>227</v>
      </c>
      <c r="C437" s="110" t="s">
        <v>28</v>
      </c>
      <c r="D437" s="122">
        <v>5</v>
      </c>
      <c r="E437" s="161"/>
      <c r="F437" s="162"/>
      <c r="G437" s="127">
        <f t="shared" si="5"/>
        <v>0</v>
      </c>
    </row>
    <row r="438" spans="1:7">
      <c r="A438" s="115" t="s">
        <v>399</v>
      </c>
      <c r="B438" s="108" t="s">
        <v>400</v>
      </c>
      <c r="C438" s="110" t="s">
        <v>28</v>
      </c>
      <c r="D438" s="122">
        <v>5</v>
      </c>
      <c r="E438" s="161"/>
      <c r="F438" s="162"/>
      <c r="G438" s="127">
        <f t="shared" si="5"/>
        <v>0</v>
      </c>
    </row>
    <row r="439" spans="1:7">
      <c r="A439" s="115" t="s">
        <v>401</v>
      </c>
      <c r="B439" s="108" t="s">
        <v>402</v>
      </c>
      <c r="C439" s="110" t="s">
        <v>28</v>
      </c>
      <c r="D439" s="122">
        <v>5</v>
      </c>
      <c r="E439" s="161"/>
      <c r="F439" s="162"/>
      <c r="G439" s="127">
        <f t="shared" si="5"/>
        <v>0</v>
      </c>
    </row>
    <row r="440" spans="1:7">
      <c r="A440" s="115" t="s">
        <v>403</v>
      </c>
      <c r="B440" s="108" t="s">
        <v>229</v>
      </c>
      <c r="C440" s="110" t="s">
        <v>28</v>
      </c>
      <c r="D440" s="122">
        <v>2</v>
      </c>
      <c r="E440" s="161"/>
      <c r="F440" s="162"/>
      <c r="G440" s="127">
        <f t="shared" si="5"/>
        <v>0</v>
      </c>
    </row>
    <row r="441" spans="1:7" ht="38.25">
      <c r="A441" s="116"/>
      <c r="B441" s="117" t="s">
        <v>404</v>
      </c>
      <c r="C441" s="109"/>
      <c r="D441" s="118"/>
      <c r="E441" s="119"/>
      <c r="F441" s="120"/>
      <c r="G441" s="121"/>
    </row>
    <row r="442" spans="1:7">
      <c r="A442" s="45"/>
      <c r="B442" s="41"/>
      <c r="C442" s="35"/>
      <c r="D442" s="36"/>
      <c r="E442" s="47"/>
      <c r="F442" s="48"/>
      <c r="G442" s="46"/>
    </row>
    <row r="443" spans="1:7">
      <c r="A443" s="130"/>
      <c r="B443" s="130" t="s">
        <v>405</v>
      </c>
      <c r="C443" s="130"/>
      <c r="D443" s="130"/>
      <c r="E443" s="130"/>
      <c r="F443" s="130"/>
      <c r="G443" s="139">
        <f>SUM(G410:G440)</f>
        <v>0</v>
      </c>
    </row>
    <row r="444" spans="1:7">
      <c r="A444" s="45"/>
      <c r="B444" s="41"/>
      <c r="C444" s="35"/>
      <c r="D444" s="36"/>
      <c r="E444" s="47"/>
      <c r="F444" s="48"/>
      <c r="G444" s="46"/>
    </row>
    <row r="445" spans="1:7">
      <c r="A445" s="116"/>
      <c r="B445" s="117" t="s">
        <v>406</v>
      </c>
      <c r="C445" s="109"/>
      <c r="D445" s="118"/>
      <c r="E445" s="119"/>
      <c r="F445" s="120"/>
      <c r="G445" s="121"/>
    </row>
    <row r="446" spans="1:7">
      <c r="A446" s="116"/>
      <c r="B446" s="117"/>
      <c r="C446" s="109"/>
      <c r="D446" s="118"/>
      <c r="E446" s="119"/>
      <c r="F446" s="120"/>
      <c r="G446" s="121"/>
    </row>
    <row r="447" spans="1:7" ht="38.25">
      <c r="A447" s="140"/>
      <c r="B447" s="108" t="s">
        <v>407</v>
      </c>
      <c r="C447" s="109">
        <v>0</v>
      </c>
      <c r="D447" s="145"/>
      <c r="E447" s="146"/>
      <c r="F447" s="147"/>
      <c r="G447" s="148"/>
    </row>
    <row r="448" spans="1:7">
      <c r="A448" s="115" t="s">
        <v>408</v>
      </c>
      <c r="B448" s="108" t="s">
        <v>409</v>
      </c>
      <c r="C448" s="110" t="s">
        <v>28</v>
      </c>
      <c r="D448" s="122">
        <v>3</v>
      </c>
      <c r="E448" s="161"/>
      <c r="F448" s="162"/>
      <c r="G448" s="127">
        <f>E448*F448</f>
        <v>0</v>
      </c>
    </row>
    <row r="449" spans="1:7">
      <c r="A449" s="115" t="s">
        <v>410</v>
      </c>
      <c r="B449" s="108" t="s">
        <v>411</v>
      </c>
      <c r="C449" s="110" t="s">
        <v>28</v>
      </c>
      <c r="D449" s="122">
        <v>1</v>
      </c>
      <c r="E449" s="161"/>
      <c r="F449" s="162"/>
      <c r="G449" s="127">
        <f>E449*F449</f>
        <v>0</v>
      </c>
    </row>
    <row r="450" spans="1:7" ht="25.5">
      <c r="A450" s="115" t="s">
        <v>412</v>
      </c>
      <c r="B450" s="108" t="s">
        <v>413</v>
      </c>
      <c r="C450" s="110" t="s">
        <v>28</v>
      </c>
      <c r="D450" s="122">
        <v>4</v>
      </c>
      <c r="E450" s="161"/>
      <c r="F450" s="162"/>
      <c r="G450" s="127">
        <f>E450*F450</f>
        <v>0</v>
      </c>
    </row>
    <row r="451" spans="1:7">
      <c r="A451" s="115" t="s">
        <v>414</v>
      </c>
      <c r="B451" s="108" t="s">
        <v>415</v>
      </c>
      <c r="C451" s="110" t="s">
        <v>28</v>
      </c>
      <c r="D451" s="122">
        <v>4</v>
      </c>
      <c r="E451" s="161"/>
      <c r="F451" s="162"/>
      <c r="G451" s="127">
        <f>E451*F451</f>
        <v>0</v>
      </c>
    </row>
    <row r="452" spans="1:7">
      <c r="A452" s="116"/>
      <c r="B452" s="117" t="s">
        <v>416</v>
      </c>
      <c r="C452" s="109"/>
      <c r="D452" s="118"/>
      <c r="E452" s="119"/>
      <c r="F452" s="120"/>
      <c r="G452" s="121"/>
    </row>
    <row r="453" spans="1:7">
      <c r="A453" s="45"/>
      <c r="B453" s="41"/>
      <c r="C453" s="35"/>
      <c r="D453" s="36"/>
      <c r="E453" s="47"/>
      <c r="F453" s="48"/>
      <c r="G453" s="46"/>
    </row>
    <row r="454" spans="1:7">
      <c r="A454" s="130"/>
      <c r="B454" s="130" t="s">
        <v>417</v>
      </c>
      <c r="C454" s="130"/>
      <c r="D454" s="130"/>
      <c r="E454" s="130"/>
      <c r="F454" s="130"/>
      <c r="G454" s="139">
        <f>SUM(G448:G451)</f>
        <v>0</v>
      </c>
    </row>
    <row r="455" spans="1:7">
      <c r="A455" s="45"/>
      <c r="B455" s="41"/>
      <c r="C455" s="35"/>
      <c r="D455" s="36"/>
      <c r="E455" s="47"/>
      <c r="F455" s="48"/>
      <c r="G455" s="46"/>
    </row>
    <row r="456" spans="1:7">
      <c r="A456" s="45"/>
      <c r="B456" s="41"/>
      <c r="C456" s="35"/>
      <c r="D456" s="36"/>
      <c r="E456" s="47"/>
      <c r="F456" s="48"/>
      <c r="G456" s="46"/>
    </row>
    <row r="457" spans="1:7">
      <c r="A457" s="163"/>
      <c r="B457" s="164" t="s">
        <v>418</v>
      </c>
      <c r="C457" s="165"/>
      <c r="D457" s="145"/>
      <c r="E457" s="146"/>
      <c r="F457" s="147"/>
      <c r="G457" s="148"/>
    </row>
    <row r="458" spans="1:7">
      <c r="A458" s="116"/>
      <c r="B458" s="117"/>
      <c r="C458" s="109"/>
      <c r="D458" s="118"/>
      <c r="E458" s="119"/>
      <c r="F458" s="120"/>
      <c r="G458" s="121"/>
    </row>
    <row r="459" spans="1:7" ht="51">
      <c r="A459" s="116"/>
      <c r="B459" s="108" t="s">
        <v>419</v>
      </c>
      <c r="C459" s="109">
        <v>0</v>
      </c>
      <c r="D459" s="118"/>
      <c r="E459" s="119"/>
      <c r="F459" s="120"/>
      <c r="G459" s="121"/>
    </row>
    <row r="460" spans="1:7">
      <c r="A460" s="115" t="s">
        <v>420</v>
      </c>
      <c r="B460" s="108" t="s">
        <v>402</v>
      </c>
      <c r="C460" s="110" t="s">
        <v>158</v>
      </c>
      <c r="D460" s="110">
        <v>40</v>
      </c>
      <c r="E460" s="110"/>
      <c r="F460" s="166"/>
      <c r="G460" s="166">
        <f>E460*F460</f>
        <v>0</v>
      </c>
    </row>
    <row r="461" spans="1:7">
      <c r="A461" s="115" t="s">
        <v>421</v>
      </c>
      <c r="B461" s="108" t="s">
        <v>229</v>
      </c>
      <c r="C461" s="110" t="s">
        <v>158</v>
      </c>
      <c r="D461" s="110">
        <v>40</v>
      </c>
      <c r="E461" s="110"/>
      <c r="F461" s="166"/>
      <c r="G461" s="166">
        <f>E461*F461</f>
        <v>0</v>
      </c>
    </row>
    <row r="462" spans="1:7">
      <c r="A462" s="115" t="s">
        <v>422</v>
      </c>
      <c r="B462" s="108" t="s">
        <v>423</v>
      </c>
      <c r="C462" s="110" t="s">
        <v>158</v>
      </c>
      <c r="D462" s="110">
        <v>60</v>
      </c>
      <c r="E462" s="110"/>
      <c r="F462" s="166"/>
      <c r="G462" s="166">
        <f>E462*F462</f>
        <v>0</v>
      </c>
    </row>
    <row r="463" spans="1:7" ht="25.5">
      <c r="A463" s="116"/>
      <c r="B463" s="117" t="s">
        <v>424</v>
      </c>
      <c r="C463" s="109"/>
      <c r="D463" s="118"/>
      <c r="E463" s="119"/>
      <c r="F463" s="120"/>
      <c r="G463" s="121"/>
    </row>
    <row r="464" spans="1:7">
      <c r="A464" s="45"/>
      <c r="B464" s="41"/>
      <c r="C464" s="35"/>
      <c r="D464" s="36"/>
      <c r="E464" s="47"/>
      <c r="F464" s="48"/>
      <c r="G464" s="46"/>
    </row>
    <row r="465" spans="1:7" ht="25.5">
      <c r="A465" s="116"/>
      <c r="B465" s="108" t="s">
        <v>425</v>
      </c>
      <c r="C465" s="109">
        <v>0</v>
      </c>
      <c r="D465" s="118"/>
      <c r="E465" s="119"/>
      <c r="F465" s="120"/>
      <c r="G465" s="121"/>
    </row>
    <row r="466" spans="1:7">
      <c r="A466" s="115" t="s">
        <v>426</v>
      </c>
      <c r="B466" s="108" t="s">
        <v>427</v>
      </c>
      <c r="C466" s="110" t="s">
        <v>158</v>
      </c>
      <c r="D466" s="110">
        <v>720</v>
      </c>
      <c r="E466" s="110"/>
      <c r="F466" s="166"/>
      <c r="G466" s="166">
        <f>E466*F466</f>
        <v>0</v>
      </c>
    </row>
    <row r="467" spans="1:7" ht="51">
      <c r="A467" s="116"/>
      <c r="B467" s="117" t="s">
        <v>428</v>
      </c>
      <c r="C467" s="109"/>
      <c r="D467" s="118"/>
      <c r="E467" s="119"/>
      <c r="F467" s="120"/>
      <c r="G467" s="121"/>
    </row>
    <row r="468" spans="1:7">
      <c r="A468" s="45"/>
      <c r="B468" s="29"/>
      <c r="C468" s="35"/>
      <c r="D468" s="36"/>
      <c r="E468" s="47"/>
      <c r="F468" s="48"/>
      <c r="G468" s="46"/>
    </row>
    <row r="469" spans="1:7">
      <c r="A469" s="115" t="s">
        <v>429</v>
      </c>
      <c r="B469" s="108" t="s">
        <v>430</v>
      </c>
      <c r="C469" s="110" t="s">
        <v>28</v>
      </c>
      <c r="D469" s="110">
        <v>1</v>
      </c>
      <c r="E469" s="110"/>
      <c r="F469" s="166"/>
      <c r="G469" s="166">
        <f>E469*F469</f>
        <v>0</v>
      </c>
    </row>
    <row r="470" spans="1:7" ht="25.5">
      <c r="A470" s="116"/>
      <c r="B470" s="117" t="s">
        <v>431</v>
      </c>
      <c r="C470" s="109"/>
      <c r="D470" s="118"/>
      <c r="E470" s="119"/>
      <c r="F470" s="120"/>
      <c r="G470" s="121"/>
    </row>
    <row r="471" spans="1:7">
      <c r="A471" s="45"/>
      <c r="B471" s="41"/>
      <c r="C471" s="35"/>
      <c r="D471" s="36"/>
      <c r="E471" s="47"/>
      <c r="F471" s="48"/>
      <c r="G471" s="46"/>
    </row>
    <row r="472" spans="1:7">
      <c r="A472" s="130"/>
      <c r="B472" s="130" t="s">
        <v>432</v>
      </c>
      <c r="C472" s="130"/>
      <c r="D472" s="130"/>
      <c r="E472" s="130"/>
      <c r="F472" s="130"/>
      <c r="G472" s="139">
        <f>SUM(G460:G469)</f>
        <v>0</v>
      </c>
    </row>
    <row r="473" spans="1:7">
      <c r="A473" s="45"/>
      <c r="B473" s="41"/>
      <c r="C473" s="35"/>
      <c r="D473" s="36"/>
      <c r="E473" s="47"/>
      <c r="F473" s="48"/>
      <c r="G473" s="46"/>
    </row>
    <row r="474" spans="1:7">
      <c r="A474" s="45"/>
      <c r="B474" s="41" t="s">
        <v>433</v>
      </c>
      <c r="C474" s="35"/>
      <c r="D474" s="36"/>
      <c r="E474" s="47"/>
      <c r="F474" s="48"/>
      <c r="G474" s="46"/>
    </row>
    <row r="475" spans="1:7">
      <c r="A475" s="45"/>
      <c r="B475" s="41"/>
      <c r="C475" s="35"/>
      <c r="D475" s="36"/>
      <c r="E475" s="47"/>
      <c r="F475" s="48"/>
      <c r="G475" s="46"/>
    </row>
    <row r="476" spans="1:7" ht="63.75">
      <c r="A476" s="115" t="s">
        <v>434</v>
      </c>
      <c r="B476" s="108" t="s">
        <v>435</v>
      </c>
      <c r="C476" s="110" t="s">
        <v>28</v>
      </c>
      <c r="D476" s="122"/>
      <c r="E476" s="123"/>
      <c r="F476" s="126"/>
      <c r="G476" s="127">
        <f>E476*F476</f>
        <v>0</v>
      </c>
    </row>
    <row r="477" spans="1:7">
      <c r="A477" s="115" t="s">
        <v>436</v>
      </c>
      <c r="B477" s="108" t="s">
        <v>437</v>
      </c>
      <c r="C477" s="110" t="s">
        <v>28</v>
      </c>
      <c r="D477" s="122"/>
      <c r="E477" s="123"/>
      <c r="F477" s="126"/>
      <c r="G477" s="127">
        <f>E477*F477</f>
        <v>0</v>
      </c>
    </row>
    <row r="478" spans="1:7" ht="25.5">
      <c r="A478" s="115" t="s">
        <v>438</v>
      </c>
      <c r="B478" s="108" t="s">
        <v>439</v>
      </c>
      <c r="C478" s="110" t="s">
        <v>28</v>
      </c>
      <c r="D478" s="122"/>
      <c r="E478" s="123"/>
      <c r="F478" s="126"/>
      <c r="G478" s="127">
        <f>E478*F478</f>
        <v>0</v>
      </c>
    </row>
    <row r="479" spans="1:7" ht="38.25">
      <c r="A479" s="115" t="s">
        <v>440</v>
      </c>
      <c r="B479" s="108" t="s">
        <v>441</v>
      </c>
      <c r="C479" s="110" t="s">
        <v>28</v>
      </c>
      <c r="D479" s="122"/>
      <c r="E479" s="123"/>
      <c r="F479" s="126"/>
      <c r="G479" s="127">
        <f>E479*F479</f>
        <v>0</v>
      </c>
    </row>
    <row r="480" spans="1:7" ht="25.5">
      <c r="A480" s="116"/>
      <c r="B480" s="117" t="s">
        <v>442</v>
      </c>
      <c r="C480" s="109"/>
      <c r="D480" s="118"/>
      <c r="E480" s="119"/>
      <c r="F480" s="120"/>
      <c r="G480" s="121"/>
    </row>
    <row r="481" spans="1:7">
      <c r="A481" s="45"/>
      <c r="B481" s="41"/>
      <c r="C481" s="35"/>
      <c r="D481" s="36"/>
      <c r="E481" s="47"/>
      <c r="F481" s="48"/>
      <c r="G481" s="46"/>
    </row>
    <row r="482" spans="1:7" ht="51">
      <c r="A482" s="115" t="s">
        <v>443</v>
      </c>
      <c r="B482" s="108" t="s">
        <v>444</v>
      </c>
      <c r="C482" s="110" t="s">
        <v>28</v>
      </c>
      <c r="D482" s="122">
        <v>4</v>
      </c>
      <c r="E482" s="123"/>
      <c r="F482" s="126"/>
      <c r="G482" s="127">
        <f>E482*F482</f>
        <v>0</v>
      </c>
    </row>
    <row r="483" spans="1:7" ht="38.25">
      <c r="A483" s="115" t="s">
        <v>445</v>
      </c>
      <c r="B483" s="108" t="s">
        <v>446</v>
      </c>
      <c r="C483" s="110" t="s">
        <v>28</v>
      </c>
      <c r="D483" s="122">
        <v>4</v>
      </c>
      <c r="E483" s="123"/>
      <c r="F483" s="126"/>
      <c r="G483" s="127">
        <f>E483*F483</f>
        <v>0</v>
      </c>
    </row>
    <row r="484" spans="1:7" ht="42" customHeight="1">
      <c r="A484" s="115" t="s">
        <v>447</v>
      </c>
      <c r="B484" s="108" t="s">
        <v>448</v>
      </c>
      <c r="C484" s="110" t="s">
        <v>28</v>
      </c>
      <c r="D484" s="122">
        <v>4</v>
      </c>
      <c r="E484" s="123"/>
      <c r="F484" s="126"/>
      <c r="G484" s="127">
        <f>E484*F484</f>
        <v>0</v>
      </c>
    </row>
    <row r="485" spans="1:7">
      <c r="A485" s="45"/>
      <c r="B485" s="29"/>
      <c r="C485" s="35"/>
      <c r="D485" s="36"/>
      <c r="E485" s="47"/>
      <c r="F485" s="48"/>
      <c r="G485" s="46"/>
    </row>
    <row r="486" spans="1:7" ht="25.5">
      <c r="A486" s="115" t="s">
        <v>449</v>
      </c>
      <c r="B486" s="108" t="s">
        <v>439</v>
      </c>
      <c r="C486" s="110" t="s">
        <v>28</v>
      </c>
      <c r="D486" s="122">
        <v>4</v>
      </c>
      <c r="E486" s="123"/>
      <c r="F486" s="126"/>
      <c r="G486" s="127">
        <f>E486*F486</f>
        <v>0</v>
      </c>
    </row>
    <row r="487" spans="1:7" ht="38.25">
      <c r="A487" s="115" t="s">
        <v>450</v>
      </c>
      <c r="B487" s="108" t="s">
        <v>441</v>
      </c>
      <c r="C487" s="110" t="s">
        <v>28</v>
      </c>
      <c r="D487" s="122">
        <v>4</v>
      </c>
      <c r="E487" s="123"/>
      <c r="F487" s="126"/>
      <c r="G487" s="127">
        <f>E487*F487</f>
        <v>0</v>
      </c>
    </row>
    <row r="488" spans="1:7" ht="25.5">
      <c r="A488" s="116"/>
      <c r="B488" s="117" t="s">
        <v>451</v>
      </c>
      <c r="C488" s="109"/>
      <c r="D488" s="118"/>
      <c r="E488" s="119"/>
      <c r="F488" s="120"/>
      <c r="G488" s="121"/>
    </row>
    <row r="489" spans="1:7">
      <c r="A489" s="45"/>
      <c r="B489" s="29"/>
      <c r="C489" s="35"/>
      <c r="D489" s="36"/>
      <c r="E489" s="47"/>
      <c r="F489" s="48"/>
      <c r="G489" s="46"/>
    </row>
    <row r="490" spans="1:7" ht="66.75" customHeight="1">
      <c r="A490" s="115" t="s">
        <v>452</v>
      </c>
      <c r="B490" s="108" t="s">
        <v>453</v>
      </c>
      <c r="C490" s="110" t="s">
        <v>28</v>
      </c>
      <c r="D490" s="122">
        <v>2</v>
      </c>
      <c r="E490" s="123"/>
      <c r="F490" s="126"/>
      <c r="G490" s="127">
        <f>E490*F490</f>
        <v>0</v>
      </c>
    </row>
    <row r="491" spans="1:7">
      <c r="A491" s="115" t="s">
        <v>454</v>
      </c>
      <c r="B491" s="108" t="s">
        <v>437</v>
      </c>
      <c r="C491" s="110" t="s">
        <v>28</v>
      </c>
      <c r="D491" s="122">
        <v>2</v>
      </c>
      <c r="E491" s="123"/>
      <c r="F491" s="126"/>
      <c r="G491" s="127">
        <f>E491*F491</f>
        <v>0</v>
      </c>
    </row>
    <row r="492" spans="1:7" ht="25.5">
      <c r="A492" s="115" t="s">
        <v>455</v>
      </c>
      <c r="B492" s="108" t="s">
        <v>456</v>
      </c>
      <c r="C492" s="110" t="s">
        <v>38</v>
      </c>
      <c r="D492" s="122">
        <v>2</v>
      </c>
      <c r="E492" s="123"/>
      <c r="F492" s="126"/>
      <c r="G492" s="127">
        <f>E492*F492</f>
        <v>0</v>
      </c>
    </row>
    <row r="493" spans="1:7" ht="25.5">
      <c r="A493" s="115" t="s">
        <v>457</v>
      </c>
      <c r="B493" s="108" t="s">
        <v>439</v>
      </c>
      <c r="C493" s="110" t="s">
        <v>28</v>
      </c>
      <c r="D493" s="122">
        <v>2</v>
      </c>
      <c r="E493" s="123"/>
      <c r="F493" s="126"/>
      <c r="G493" s="127">
        <f>E493*F493</f>
        <v>0</v>
      </c>
    </row>
    <row r="494" spans="1:7">
      <c r="A494" s="116"/>
      <c r="B494" s="117" t="s">
        <v>458</v>
      </c>
      <c r="C494" s="109"/>
      <c r="D494" s="118"/>
      <c r="E494" s="119"/>
      <c r="F494" s="120"/>
      <c r="G494" s="121"/>
    </row>
    <row r="495" spans="1:7">
      <c r="A495" s="45"/>
      <c r="B495" s="41"/>
      <c r="C495" s="35"/>
      <c r="D495" s="36"/>
      <c r="E495" s="47"/>
      <c r="F495" s="48"/>
      <c r="G495" s="46"/>
    </row>
    <row r="496" spans="1:7" ht="51">
      <c r="A496" s="115" t="s">
        <v>459</v>
      </c>
      <c r="B496" s="108" t="s">
        <v>444</v>
      </c>
      <c r="C496" s="110" t="s">
        <v>28</v>
      </c>
      <c r="D496" s="122">
        <v>8</v>
      </c>
      <c r="E496" s="123"/>
      <c r="F496" s="126"/>
      <c r="G496" s="127">
        <f>E496*F496</f>
        <v>0</v>
      </c>
    </row>
    <row r="497" spans="1:7" ht="40.5" customHeight="1">
      <c r="A497" s="115" t="s">
        <v>460</v>
      </c>
      <c r="B497" s="108" t="s">
        <v>446</v>
      </c>
      <c r="C497" s="110" t="s">
        <v>28</v>
      </c>
      <c r="D497" s="122">
        <v>8</v>
      </c>
      <c r="E497" s="123"/>
      <c r="F497" s="126"/>
      <c r="G497" s="127">
        <f>E497*F497</f>
        <v>0</v>
      </c>
    </row>
    <row r="498" spans="1:7" ht="38.25">
      <c r="A498" s="115" t="s">
        <v>461</v>
      </c>
      <c r="B498" s="108" t="s">
        <v>448</v>
      </c>
      <c r="C498" s="110" t="s">
        <v>28</v>
      </c>
      <c r="D498" s="122">
        <v>8</v>
      </c>
      <c r="E498" s="123"/>
      <c r="F498" s="126"/>
      <c r="G498" s="127">
        <f>E498*F498</f>
        <v>0</v>
      </c>
    </row>
    <row r="499" spans="1:7" ht="25.5">
      <c r="A499" s="115" t="s">
        <v>462</v>
      </c>
      <c r="B499" s="108" t="s">
        <v>439</v>
      </c>
      <c r="C499" s="110" t="s">
        <v>28</v>
      </c>
      <c r="D499" s="122">
        <v>8</v>
      </c>
      <c r="E499" s="123"/>
      <c r="F499" s="126"/>
      <c r="G499" s="127">
        <f>E499*F499</f>
        <v>0</v>
      </c>
    </row>
    <row r="500" spans="1:7" ht="25.5">
      <c r="A500" s="116"/>
      <c r="B500" s="117" t="s">
        <v>463</v>
      </c>
      <c r="C500" s="109"/>
      <c r="D500" s="118"/>
      <c r="E500" s="119"/>
      <c r="F500" s="120"/>
      <c r="G500" s="121"/>
    </row>
    <row r="501" spans="1:7">
      <c r="A501" s="45"/>
      <c r="B501" s="29"/>
      <c r="C501" s="35"/>
      <c r="D501" s="36"/>
      <c r="E501" s="47"/>
      <c r="F501" s="48"/>
      <c r="G501" s="46"/>
    </row>
    <row r="502" spans="1:7" ht="25.5">
      <c r="A502" s="115" t="s">
        <v>464</v>
      </c>
      <c r="B502" s="108" t="s">
        <v>465</v>
      </c>
      <c r="C502" s="110" t="s">
        <v>28</v>
      </c>
      <c r="D502" s="122">
        <v>0</v>
      </c>
      <c r="E502" s="123"/>
      <c r="F502" s="126"/>
      <c r="G502" s="127">
        <f>E502*F502</f>
        <v>0</v>
      </c>
    </row>
    <row r="503" spans="1:7">
      <c r="A503" s="115" t="s">
        <v>466</v>
      </c>
      <c r="B503" s="108" t="s">
        <v>467</v>
      </c>
      <c r="C503" s="110" t="s">
        <v>28</v>
      </c>
      <c r="D503" s="122">
        <v>0</v>
      </c>
      <c r="E503" s="123"/>
      <c r="F503" s="126"/>
      <c r="G503" s="127">
        <f>E503*F503</f>
        <v>0</v>
      </c>
    </row>
    <row r="504" spans="1:7" ht="25.5">
      <c r="A504" s="115" t="s">
        <v>468</v>
      </c>
      <c r="B504" s="108" t="s">
        <v>469</v>
      </c>
      <c r="C504" s="110" t="s">
        <v>28</v>
      </c>
      <c r="D504" s="122">
        <v>0</v>
      </c>
      <c r="E504" s="123"/>
      <c r="F504" s="126"/>
      <c r="G504" s="127">
        <f>E504*F504</f>
        <v>0</v>
      </c>
    </row>
    <row r="505" spans="1:7" ht="56.25" customHeight="1">
      <c r="A505" s="115" t="s">
        <v>470</v>
      </c>
      <c r="B505" s="108" t="s">
        <v>471</v>
      </c>
      <c r="C505" s="110" t="s">
        <v>28</v>
      </c>
      <c r="D505" s="122">
        <v>0</v>
      </c>
      <c r="E505" s="123"/>
      <c r="F505" s="126"/>
      <c r="G505" s="127">
        <f>E505*F505</f>
        <v>0</v>
      </c>
    </row>
    <row r="506" spans="1:7" ht="25.5">
      <c r="A506" s="115" t="s">
        <v>472</v>
      </c>
      <c r="B506" s="108" t="s">
        <v>473</v>
      </c>
      <c r="C506" s="110" t="s">
        <v>28</v>
      </c>
      <c r="D506" s="122">
        <v>0</v>
      </c>
      <c r="E506" s="123"/>
      <c r="F506" s="126"/>
      <c r="G506" s="127">
        <f>E506*F506</f>
        <v>0</v>
      </c>
    </row>
    <row r="507" spans="1:7">
      <c r="A507" s="116"/>
      <c r="B507" s="117" t="s">
        <v>474</v>
      </c>
      <c r="C507" s="109"/>
      <c r="D507" s="118"/>
      <c r="E507" s="119"/>
      <c r="F507" s="120"/>
      <c r="G507" s="121"/>
    </row>
    <row r="508" spans="1:7">
      <c r="A508" s="45"/>
      <c r="B508" s="29"/>
      <c r="C508" s="35"/>
      <c r="D508" s="36"/>
      <c r="E508" s="47"/>
      <c r="F508" s="48"/>
      <c r="G508" s="46"/>
    </row>
    <row r="509" spans="1:7" ht="38.25">
      <c r="A509" s="115" t="s">
        <v>475</v>
      </c>
      <c r="B509" s="108" t="s">
        <v>476</v>
      </c>
      <c r="C509" s="110" t="s">
        <v>28</v>
      </c>
      <c r="D509" s="122">
        <v>1</v>
      </c>
      <c r="E509" s="123"/>
      <c r="F509" s="126"/>
      <c r="G509" s="127">
        <f>E509*F509</f>
        <v>0</v>
      </c>
    </row>
    <row r="510" spans="1:7" ht="20.25" customHeight="1">
      <c r="A510" s="45"/>
      <c r="B510" s="29"/>
      <c r="C510" s="35"/>
      <c r="D510" s="36"/>
      <c r="E510" s="47"/>
      <c r="F510" s="48"/>
      <c r="G510" s="46"/>
    </row>
    <row r="511" spans="1:7" ht="25.5">
      <c r="A511" s="115" t="s">
        <v>477</v>
      </c>
      <c r="B511" s="108" t="s">
        <v>478</v>
      </c>
      <c r="C511" s="110" t="s">
        <v>28</v>
      </c>
      <c r="D511" s="122">
        <v>1</v>
      </c>
      <c r="E511" s="123"/>
      <c r="F511" s="126"/>
      <c r="G511" s="127">
        <f>E511*F511</f>
        <v>0</v>
      </c>
    </row>
    <row r="512" spans="1:7" ht="25.5">
      <c r="A512" s="115" t="s">
        <v>479</v>
      </c>
      <c r="B512" s="108" t="s">
        <v>473</v>
      </c>
      <c r="C512" s="110" t="s">
        <v>28</v>
      </c>
      <c r="D512" s="122">
        <v>1</v>
      </c>
      <c r="E512" s="123"/>
      <c r="F512" s="126"/>
      <c r="G512" s="127">
        <f>E512*F512</f>
        <v>0</v>
      </c>
    </row>
    <row r="513" spans="1:7">
      <c r="A513" s="116"/>
      <c r="B513" s="117" t="s">
        <v>480</v>
      </c>
      <c r="C513" s="109"/>
      <c r="D513" s="118"/>
      <c r="E513" s="119"/>
      <c r="F513" s="120"/>
      <c r="G513" s="121"/>
    </row>
    <row r="514" spans="1:7">
      <c r="A514" s="45"/>
      <c r="B514" s="29"/>
      <c r="C514" s="35"/>
      <c r="D514" s="36"/>
      <c r="E514" s="47"/>
      <c r="F514" s="48"/>
      <c r="G514" s="46"/>
    </row>
    <row r="515" spans="1:7" ht="38.25">
      <c r="A515" s="115" t="s">
        <v>481</v>
      </c>
      <c r="B515" s="108" t="s">
        <v>482</v>
      </c>
      <c r="C515" s="110" t="s">
        <v>28</v>
      </c>
      <c r="D515" s="122">
        <v>1</v>
      </c>
      <c r="E515" s="123"/>
      <c r="F515" s="126"/>
      <c r="G515" s="127">
        <f>E515*F515</f>
        <v>0</v>
      </c>
    </row>
    <row r="516" spans="1:7" ht="54.75" customHeight="1">
      <c r="A516" s="115" t="s">
        <v>483</v>
      </c>
      <c r="B516" s="108" t="s">
        <v>484</v>
      </c>
      <c r="C516" s="110" t="s">
        <v>28</v>
      </c>
      <c r="D516" s="122">
        <v>1</v>
      </c>
      <c r="E516" s="123"/>
      <c r="F516" s="126"/>
      <c r="G516" s="127">
        <f>E516*F516</f>
        <v>0</v>
      </c>
    </row>
    <row r="517" spans="1:7" ht="25.5">
      <c r="A517" s="115" t="s">
        <v>485</v>
      </c>
      <c r="B517" s="108" t="s">
        <v>486</v>
      </c>
      <c r="C517" s="110" t="s">
        <v>28</v>
      </c>
      <c r="D517" s="122">
        <v>1</v>
      </c>
      <c r="E517" s="123"/>
      <c r="F517" s="126"/>
      <c r="G517" s="127">
        <f>E517*F517</f>
        <v>0</v>
      </c>
    </row>
    <row r="518" spans="1:7" ht="25.5">
      <c r="A518" s="115" t="s">
        <v>487</v>
      </c>
      <c r="B518" s="108" t="s">
        <v>473</v>
      </c>
      <c r="C518" s="110" t="s">
        <v>28</v>
      </c>
      <c r="D518" s="122">
        <v>1</v>
      </c>
      <c r="E518" s="123"/>
      <c r="F518" s="126"/>
      <c r="G518" s="127">
        <f>E518*F518</f>
        <v>0</v>
      </c>
    </row>
    <row r="519" spans="1:7">
      <c r="A519" s="116"/>
      <c r="B519" s="117" t="s">
        <v>488</v>
      </c>
      <c r="C519" s="109"/>
      <c r="D519" s="118"/>
      <c r="E519" s="119"/>
      <c r="F519" s="120"/>
      <c r="G519" s="121"/>
    </row>
    <row r="520" spans="1:7">
      <c r="A520" s="45"/>
      <c r="B520" s="29"/>
      <c r="C520" s="35"/>
      <c r="D520" s="36"/>
      <c r="E520" s="47"/>
      <c r="F520" s="48"/>
      <c r="G520" s="46"/>
    </row>
    <row r="521" spans="1:7" ht="25.5">
      <c r="A521" s="115" t="s">
        <v>489</v>
      </c>
      <c r="B521" s="108" t="s">
        <v>490</v>
      </c>
      <c r="C521" s="110" t="s">
        <v>28</v>
      </c>
      <c r="D521" s="122">
        <v>6</v>
      </c>
      <c r="E521" s="123"/>
      <c r="F521" s="126"/>
      <c r="G521" s="127">
        <f>E521*F521</f>
        <v>0</v>
      </c>
    </row>
    <row r="522" spans="1:7" ht="54" customHeight="1">
      <c r="A522" s="115" t="s">
        <v>491</v>
      </c>
      <c r="B522" s="108" t="s">
        <v>484</v>
      </c>
      <c r="C522" s="110" t="s">
        <v>28</v>
      </c>
      <c r="D522" s="122">
        <v>6</v>
      </c>
      <c r="E522" s="123"/>
      <c r="F522" s="126"/>
      <c r="G522" s="127">
        <f>E522*F522</f>
        <v>0</v>
      </c>
    </row>
    <row r="523" spans="1:7" ht="25.5">
      <c r="A523" s="115" t="s">
        <v>492</v>
      </c>
      <c r="B523" s="108" t="s">
        <v>486</v>
      </c>
      <c r="C523" s="110" t="s">
        <v>28</v>
      </c>
      <c r="D523" s="122">
        <v>6</v>
      </c>
      <c r="E523" s="123"/>
      <c r="F523" s="126"/>
      <c r="G523" s="127">
        <f>E523*F523</f>
        <v>0</v>
      </c>
    </row>
    <row r="524" spans="1:7" ht="25.5">
      <c r="A524" s="115" t="s">
        <v>493</v>
      </c>
      <c r="B524" s="108" t="s">
        <v>473</v>
      </c>
      <c r="C524" s="110" t="s">
        <v>28</v>
      </c>
      <c r="D524" s="122">
        <v>6</v>
      </c>
      <c r="E524" s="123"/>
      <c r="F524" s="126"/>
      <c r="G524" s="127">
        <f>E524*F524</f>
        <v>0</v>
      </c>
    </row>
    <row r="525" spans="1:7">
      <c r="A525" s="116"/>
      <c r="B525" s="117" t="s">
        <v>494</v>
      </c>
      <c r="C525" s="109"/>
      <c r="D525" s="118"/>
      <c r="E525" s="119"/>
      <c r="F525" s="120"/>
      <c r="G525" s="121"/>
    </row>
    <row r="526" spans="1:7">
      <c r="A526" s="45"/>
      <c r="B526" s="29"/>
      <c r="C526" s="35"/>
      <c r="D526" s="36"/>
      <c r="E526" s="47"/>
      <c r="F526" s="48"/>
      <c r="G526" s="46"/>
    </row>
    <row r="527" spans="1:7" ht="42" customHeight="1">
      <c r="A527" s="115" t="s">
        <v>495</v>
      </c>
      <c r="B527" s="108" t="s">
        <v>496</v>
      </c>
      <c r="C527" s="110" t="s">
        <v>28</v>
      </c>
      <c r="D527" s="122">
        <v>5</v>
      </c>
      <c r="E527" s="123"/>
      <c r="F527" s="126"/>
      <c r="G527" s="127">
        <f>E527*F527</f>
        <v>0</v>
      </c>
    </row>
    <row r="528" spans="1:7" ht="57" customHeight="1">
      <c r="A528" s="115" t="s">
        <v>497</v>
      </c>
      <c r="B528" s="108" t="s">
        <v>484</v>
      </c>
      <c r="C528" s="110" t="s">
        <v>28</v>
      </c>
      <c r="D528" s="122">
        <v>5</v>
      </c>
      <c r="E528" s="123"/>
      <c r="F528" s="126"/>
      <c r="G528" s="127">
        <f>E528*F528</f>
        <v>0</v>
      </c>
    </row>
    <row r="529" spans="1:7" ht="25.5">
      <c r="A529" s="115" t="s">
        <v>498</v>
      </c>
      <c r="B529" s="108" t="s">
        <v>486</v>
      </c>
      <c r="C529" s="110" t="s">
        <v>28</v>
      </c>
      <c r="D529" s="122">
        <v>5</v>
      </c>
      <c r="E529" s="123"/>
      <c r="F529" s="126"/>
      <c r="G529" s="127">
        <f>E529*F529</f>
        <v>0</v>
      </c>
    </row>
    <row r="530" spans="1:7" ht="25.5">
      <c r="A530" s="115" t="s">
        <v>499</v>
      </c>
      <c r="B530" s="108" t="s">
        <v>473</v>
      </c>
      <c r="C530" s="110" t="s">
        <v>28</v>
      </c>
      <c r="D530" s="122">
        <v>5</v>
      </c>
      <c r="E530" s="123"/>
      <c r="F530" s="126"/>
      <c r="G530" s="127">
        <f>E530*F530</f>
        <v>0</v>
      </c>
    </row>
    <row r="531" spans="1:7" ht="25.5">
      <c r="A531" s="116"/>
      <c r="B531" s="117" t="s">
        <v>500</v>
      </c>
      <c r="C531" s="109"/>
      <c r="D531" s="118"/>
      <c r="E531" s="119"/>
      <c r="F531" s="120"/>
      <c r="G531" s="121"/>
    </row>
    <row r="532" spans="1:7">
      <c r="A532" s="45"/>
      <c r="B532" s="29"/>
      <c r="C532" s="35"/>
      <c r="D532" s="36"/>
      <c r="E532" s="47"/>
      <c r="F532" s="48"/>
      <c r="G532" s="46"/>
    </row>
    <row r="533" spans="1:7" ht="51">
      <c r="A533" s="115" t="s">
        <v>501</v>
      </c>
      <c r="B533" s="108" t="s">
        <v>502</v>
      </c>
      <c r="C533" s="110" t="s">
        <v>28</v>
      </c>
      <c r="D533" s="122"/>
      <c r="E533" s="123"/>
      <c r="F533" s="126"/>
      <c r="G533" s="127">
        <f>E533*F533</f>
        <v>0</v>
      </c>
    </row>
    <row r="534" spans="1:7">
      <c r="A534" s="45"/>
      <c r="B534" s="29"/>
      <c r="C534" s="35"/>
      <c r="D534" s="36"/>
      <c r="E534" s="47"/>
      <c r="F534" s="48"/>
      <c r="G534" s="46"/>
    </row>
    <row r="535" spans="1:7" ht="51">
      <c r="A535" s="115" t="s">
        <v>503</v>
      </c>
      <c r="B535" s="108" t="s">
        <v>484</v>
      </c>
      <c r="C535" s="110" t="s">
        <v>28</v>
      </c>
      <c r="D535" s="122"/>
      <c r="E535" s="123"/>
      <c r="F535" s="126"/>
      <c r="G535" s="127">
        <f>E535*F535</f>
        <v>0</v>
      </c>
    </row>
    <row r="536" spans="1:7" ht="25.5">
      <c r="A536" s="115" t="s">
        <v>504</v>
      </c>
      <c r="B536" s="108" t="s">
        <v>486</v>
      </c>
      <c r="C536" s="110" t="s">
        <v>28</v>
      </c>
      <c r="D536" s="122"/>
      <c r="E536" s="123"/>
      <c r="F536" s="126"/>
      <c r="G536" s="127">
        <f>E536*F536</f>
        <v>0</v>
      </c>
    </row>
    <row r="537" spans="1:7" ht="25.5">
      <c r="A537" s="115" t="s">
        <v>505</v>
      </c>
      <c r="B537" s="108" t="s">
        <v>473</v>
      </c>
      <c r="C537" s="110" t="s">
        <v>28</v>
      </c>
      <c r="D537" s="122"/>
      <c r="E537" s="123"/>
      <c r="F537" s="126"/>
      <c r="G537" s="127">
        <f>E537*F537</f>
        <v>0</v>
      </c>
    </row>
    <row r="538" spans="1:7" ht="25.5">
      <c r="A538" s="116"/>
      <c r="B538" s="117" t="s">
        <v>506</v>
      </c>
      <c r="C538" s="109"/>
      <c r="D538" s="118"/>
      <c r="E538" s="119"/>
      <c r="F538" s="120"/>
      <c r="G538" s="121"/>
    </row>
    <row r="539" spans="1:7">
      <c r="A539" s="45"/>
      <c r="B539" s="29"/>
      <c r="C539" s="35"/>
      <c r="D539" s="36"/>
      <c r="E539" s="47"/>
      <c r="F539" s="48"/>
      <c r="G539" s="46"/>
    </row>
    <row r="540" spans="1:7" ht="54" customHeight="1">
      <c r="A540" s="115" t="s">
        <v>507</v>
      </c>
      <c r="B540" s="108" t="s">
        <v>508</v>
      </c>
      <c r="C540" s="110" t="s">
        <v>28</v>
      </c>
      <c r="D540" s="122">
        <v>1</v>
      </c>
      <c r="E540" s="123"/>
      <c r="F540" s="126"/>
      <c r="G540" s="127">
        <f>E540*F540</f>
        <v>0</v>
      </c>
    </row>
    <row r="541" spans="1:7" ht="84.75" customHeight="1">
      <c r="A541" s="115" t="s">
        <v>509</v>
      </c>
      <c r="B541" s="108" t="s">
        <v>510</v>
      </c>
      <c r="C541" s="110" t="s">
        <v>28</v>
      </c>
      <c r="D541" s="122">
        <v>1</v>
      </c>
      <c r="E541" s="123"/>
      <c r="F541" s="126"/>
      <c r="G541" s="127">
        <f>E541*F541</f>
        <v>0</v>
      </c>
    </row>
    <row r="542" spans="1:7" ht="38.25">
      <c r="A542" s="115" t="s">
        <v>511</v>
      </c>
      <c r="B542" s="108" t="s">
        <v>512</v>
      </c>
      <c r="C542" s="110" t="s">
        <v>28</v>
      </c>
      <c r="D542" s="122">
        <v>1</v>
      </c>
      <c r="E542" s="123"/>
      <c r="F542" s="126"/>
      <c r="G542" s="127">
        <f>E542*F542</f>
        <v>0</v>
      </c>
    </row>
    <row r="543" spans="1:7" ht="38.25">
      <c r="A543" s="115" t="s">
        <v>513</v>
      </c>
      <c r="B543" s="108" t="s">
        <v>514</v>
      </c>
      <c r="C543" s="110" t="s">
        <v>28</v>
      </c>
      <c r="D543" s="122">
        <v>1</v>
      </c>
      <c r="E543" s="123"/>
      <c r="F543" s="126"/>
      <c r="G543" s="127">
        <f>E543*F543</f>
        <v>0</v>
      </c>
    </row>
    <row r="544" spans="1:7" ht="25.5">
      <c r="A544" s="116"/>
      <c r="B544" s="117" t="s">
        <v>515</v>
      </c>
      <c r="C544" s="109"/>
      <c r="D544" s="118"/>
      <c r="E544" s="119"/>
      <c r="F544" s="120"/>
      <c r="G544" s="121"/>
    </row>
    <row r="545" spans="1:7">
      <c r="A545" s="45"/>
      <c r="B545" s="29"/>
      <c r="C545" s="35"/>
      <c r="D545" s="36"/>
      <c r="E545" s="47"/>
      <c r="F545" s="48"/>
      <c r="G545" s="46"/>
    </row>
    <row r="546" spans="1:7" ht="58.5" customHeight="1">
      <c r="A546" s="115" t="s">
        <v>516</v>
      </c>
      <c r="B546" s="108" t="s">
        <v>508</v>
      </c>
      <c r="C546" s="110" t="s">
        <v>28</v>
      </c>
      <c r="D546" s="122">
        <v>1</v>
      </c>
      <c r="E546" s="123"/>
      <c r="F546" s="126"/>
      <c r="G546" s="127">
        <f>E546*F546</f>
        <v>0</v>
      </c>
    </row>
    <row r="547" spans="1:7" ht="83.25" customHeight="1">
      <c r="A547" s="115" t="s">
        <v>517</v>
      </c>
      <c r="B547" s="108" t="s">
        <v>510</v>
      </c>
      <c r="C547" s="110" t="s">
        <v>28</v>
      </c>
      <c r="D547" s="122">
        <v>1</v>
      </c>
      <c r="E547" s="123"/>
      <c r="F547" s="126"/>
      <c r="G547" s="127">
        <f>E547*F547</f>
        <v>0</v>
      </c>
    </row>
    <row r="548" spans="1:7" ht="25.5">
      <c r="A548" s="116"/>
      <c r="B548" s="117" t="s">
        <v>518</v>
      </c>
      <c r="C548" s="109"/>
      <c r="D548" s="118"/>
      <c r="E548" s="119"/>
      <c r="F548" s="120"/>
      <c r="G548" s="121"/>
    </row>
    <row r="549" spans="1:7">
      <c r="A549" s="45"/>
      <c r="B549" s="29"/>
      <c r="C549" s="35"/>
      <c r="D549" s="36"/>
      <c r="E549" s="47"/>
      <c r="F549" s="48"/>
      <c r="G549" s="46"/>
    </row>
    <row r="550" spans="1:7" ht="25.5">
      <c r="A550" s="116"/>
      <c r="B550" s="108" t="s">
        <v>102</v>
      </c>
      <c r="C550" s="109">
        <v>0</v>
      </c>
      <c r="D550" s="145"/>
      <c r="E550" s="146"/>
      <c r="F550" s="147"/>
      <c r="G550" s="148"/>
    </row>
    <row r="551" spans="1:7">
      <c r="A551" s="115" t="s">
        <v>519</v>
      </c>
      <c r="B551" s="108" t="s">
        <v>104</v>
      </c>
      <c r="C551" s="110" t="s">
        <v>28</v>
      </c>
      <c r="D551" s="122"/>
      <c r="E551" s="123"/>
      <c r="F551" s="126"/>
      <c r="G551" s="127">
        <f>E551*F551</f>
        <v>0</v>
      </c>
    </row>
    <row r="552" spans="1:7">
      <c r="A552" s="115" t="s">
        <v>520</v>
      </c>
      <c r="B552" s="108" t="s">
        <v>521</v>
      </c>
      <c r="C552" s="110" t="s">
        <v>28</v>
      </c>
      <c r="D552" s="122"/>
      <c r="E552" s="123"/>
      <c r="F552" s="126"/>
      <c r="G552" s="127">
        <f>E552*F552</f>
        <v>0</v>
      </c>
    </row>
    <row r="553" spans="1:7" ht="25.5">
      <c r="A553" s="116"/>
      <c r="B553" s="117" t="s">
        <v>522</v>
      </c>
      <c r="C553" s="109"/>
      <c r="D553" s="118"/>
      <c r="E553" s="119"/>
      <c r="F553" s="120"/>
      <c r="G553" s="121"/>
    </row>
    <row r="554" spans="1:7">
      <c r="A554" s="45"/>
      <c r="B554" s="29"/>
      <c r="C554" s="35"/>
      <c r="D554" s="36"/>
      <c r="E554" s="47"/>
      <c r="F554" s="48"/>
      <c r="G554" s="46"/>
    </row>
    <row r="555" spans="1:7" ht="38.25">
      <c r="A555" s="115" t="s">
        <v>523</v>
      </c>
      <c r="B555" s="108" t="s">
        <v>524</v>
      </c>
      <c r="C555" s="110" t="s">
        <v>28</v>
      </c>
      <c r="D555" s="122">
        <v>1</v>
      </c>
      <c r="E555" s="123"/>
      <c r="F555" s="126"/>
      <c r="G555" s="127">
        <f>E555*F555</f>
        <v>0</v>
      </c>
    </row>
    <row r="556" spans="1:7" ht="25.5">
      <c r="A556" s="115" t="s">
        <v>525</v>
      </c>
      <c r="B556" s="108" t="s">
        <v>526</v>
      </c>
      <c r="C556" s="110" t="s">
        <v>28</v>
      </c>
      <c r="D556" s="122">
        <v>1</v>
      </c>
      <c r="E556" s="123"/>
      <c r="F556" s="126"/>
      <c r="G556" s="127">
        <f>E556*F556</f>
        <v>0</v>
      </c>
    </row>
    <row r="557" spans="1:7" ht="25.5">
      <c r="A557" s="115" t="s">
        <v>527</v>
      </c>
      <c r="B557" s="108" t="s">
        <v>486</v>
      </c>
      <c r="C557" s="110" t="s">
        <v>28</v>
      </c>
      <c r="D557" s="122">
        <v>1</v>
      </c>
      <c r="E557" s="123"/>
      <c r="F557" s="126"/>
      <c r="G557" s="127">
        <f>E557*F557</f>
        <v>0</v>
      </c>
    </row>
    <row r="558" spans="1:7" ht="25.5">
      <c r="A558" s="115" t="s">
        <v>528</v>
      </c>
      <c r="B558" s="108" t="s">
        <v>473</v>
      </c>
      <c r="C558" s="110" t="s">
        <v>28</v>
      </c>
      <c r="D558" s="122">
        <v>1</v>
      </c>
      <c r="E558" s="123"/>
      <c r="F558" s="126"/>
      <c r="G558" s="127">
        <f>E558*F558</f>
        <v>0</v>
      </c>
    </row>
    <row r="559" spans="1:7" ht="25.5">
      <c r="A559" s="116"/>
      <c r="B559" s="117" t="s">
        <v>529</v>
      </c>
      <c r="C559" s="109"/>
      <c r="D559" s="118"/>
      <c r="E559" s="119"/>
      <c r="F559" s="120"/>
      <c r="G559" s="121"/>
    </row>
    <row r="560" spans="1:7">
      <c r="A560" s="45"/>
      <c r="B560" s="29"/>
      <c r="C560" s="35"/>
      <c r="D560" s="36"/>
      <c r="E560" s="47"/>
      <c r="F560" s="48"/>
      <c r="G560" s="46"/>
    </row>
    <row r="561" spans="1:7" ht="25.5">
      <c r="A561" s="115" t="s">
        <v>530</v>
      </c>
      <c r="B561" s="108" t="s">
        <v>531</v>
      </c>
      <c r="C561" s="110" t="s">
        <v>28</v>
      </c>
      <c r="D561" s="122">
        <v>1</v>
      </c>
      <c r="E561" s="123"/>
      <c r="F561" s="126"/>
      <c r="G561" s="127">
        <f>E561*F561</f>
        <v>0</v>
      </c>
    </row>
    <row r="562" spans="1:7" ht="25.5">
      <c r="A562" s="115" t="s">
        <v>532</v>
      </c>
      <c r="B562" s="108" t="s">
        <v>533</v>
      </c>
      <c r="C562" s="110" t="s">
        <v>28</v>
      </c>
      <c r="D562" s="122">
        <v>1</v>
      </c>
      <c r="E562" s="123"/>
      <c r="F562" s="126"/>
      <c r="G562" s="127">
        <f>E562*F562</f>
        <v>0</v>
      </c>
    </row>
    <row r="563" spans="1:7" ht="25.5">
      <c r="A563" s="115" t="s">
        <v>534</v>
      </c>
      <c r="B563" s="108" t="s">
        <v>526</v>
      </c>
      <c r="C563" s="110" t="s">
        <v>28</v>
      </c>
      <c r="D563" s="122">
        <v>1</v>
      </c>
      <c r="E563" s="123"/>
      <c r="F563" s="126"/>
      <c r="G563" s="127">
        <f>E563*F563</f>
        <v>0</v>
      </c>
    </row>
    <row r="564" spans="1:7" ht="25.5">
      <c r="A564" s="115" t="s">
        <v>535</v>
      </c>
      <c r="B564" s="108" t="s">
        <v>486</v>
      </c>
      <c r="C564" s="110" t="s">
        <v>28</v>
      </c>
      <c r="D564" s="122">
        <v>1</v>
      </c>
      <c r="E564" s="123"/>
      <c r="F564" s="126"/>
      <c r="G564" s="127">
        <f>E564*F564</f>
        <v>0</v>
      </c>
    </row>
    <row r="565" spans="1:7" ht="25.5">
      <c r="A565" s="115" t="s">
        <v>536</v>
      </c>
      <c r="B565" s="108" t="s">
        <v>473</v>
      </c>
      <c r="C565" s="110" t="s">
        <v>28</v>
      </c>
      <c r="D565" s="122">
        <v>1</v>
      </c>
      <c r="E565" s="123"/>
      <c r="F565" s="126"/>
      <c r="G565" s="127">
        <f>E565*F565</f>
        <v>0</v>
      </c>
    </row>
    <row r="566" spans="1:7" ht="25.5">
      <c r="A566" s="116"/>
      <c r="B566" s="117" t="s">
        <v>537</v>
      </c>
      <c r="C566" s="109"/>
      <c r="D566" s="118"/>
      <c r="E566" s="119"/>
      <c r="F566" s="120"/>
      <c r="G566" s="121"/>
    </row>
    <row r="567" spans="1:7">
      <c r="A567" s="45"/>
      <c r="B567" s="29"/>
      <c r="C567" s="35"/>
      <c r="D567" s="36"/>
      <c r="E567" s="47"/>
      <c r="F567" s="48"/>
      <c r="G567" s="46"/>
    </row>
    <row r="568" spans="1:7" ht="25.5">
      <c r="A568" s="140"/>
      <c r="B568" s="108" t="s">
        <v>102</v>
      </c>
      <c r="C568" s="109">
        <v>0</v>
      </c>
      <c r="D568" s="145"/>
      <c r="E568" s="146"/>
      <c r="F568" s="147"/>
      <c r="G568" s="148"/>
    </row>
    <row r="569" spans="1:7">
      <c r="A569" s="115" t="s">
        <v>538</v>
      </c>
      <c r="B569" s="108" t="s">
        <v>242</v>
      </c>
      <c r="C569" s="110" t="s">
        <v>28</v>
      </c>
      <c r="D569" s="122"/>
      <c r="E569" s="123"/>
      <c r="F569" s="126"/>
      <c r="G569" s="127">
        <f>E569*F569</f>
        <v>0</v>
      </c>
    </row>
    <row r="570" spans="1:7">
      <c r="A570" s="115" t="s">
        <v>539</v>
      </c>
      <c r="B570" s="108" t="s">
        <v>540</v>
      </c>
      <c r="C570" s="110" t="s">
        <v>28</v>
      </c>
      <c r="D570" s="122"/>
      <c r="E570" s="123"/>
      <c r="F570" s="126"/>
      <c r="G570" s="127">
        <f>E570*F570</f>
        <v>0</v>
      </c>
    </row>
    <row r="571" spans="1:7" ht="25.5">
      <c r="A571" s="116"/>
      <c r="B571" s="117" t="s">
        <v>541</v>
      </c>
      <c r="C571" s="109"/>
      <c r="D571" s="118"/>
      <c r="E571" s="119"/>
      <c r="F571" s="120"/>
      <c r="G571" s="121"/>
    </row>
    <row r="572" spans="1:7">
      <c r="A572" s="45"/>
      <c r="B572" s="29"/>
      <c r="C572" s="35"/>
      <c r="D572" s="36"/>
      <c r="E572" s="47"/>
      <c r="F572" s="48"/>
      <c r="G572" s="46"/>
    </row>
    <row r="573" spans="1:7" ht="25.5">
      <c r="A573" s="140"/>
      <c r="B573" s="108" t="s">
        <v>102</v>
      </c>
      <c r="C573" s="109">
        <v>0</v>
      </c>
      <c r="D573" s="145"/>
      <c r="E573" s="146"/>
      <c r="F573" s="147"/>
      <c r="G573" s="148"/>
    </row>
    <row r="574" spans="1:7">
      <c r="A574" s="115" t="s">
        <v>542</v>
      </c>
      <c r="B574" s="108" t="s">
        <v>242</v>
      </c>
      <c r="C574" s="110" t="s">
        <v>28</v>
      </c>
      <c r="D574" s="122">
        <v>6</v>
      </c>
      <c r="E574" s="123"/>
      <c r="F574" s="126"/>
      <c r="G574" s="127">
        <f>E574*F574</f>
        <v>0</v>
      </c>
    </row>
    <row r="575" spans="1:7" ht="25.5">
      <c r="A575" s="116"/>
      <c r="B575" s="117" t="s">
        <v>543</v>
      </c>
      <c r="C575" s="109"/>
      <c r="D575" s="118"/>
      <c r="E575" s="119"/>
      <c r="F575" s="120"/>
      <c r="G575" s="121"/>
    </row>
    <row r="576" spans="1:7">
      <c r="A576" s="45"/>
      <c r="B576" s="29"/>
      <c r="C576" s="35"/>
      <c r="D576" s="36"/>
      <c r="E576" s="47"/>
      <c r="F576" s="48"/>
      <c r="G576" s="46"/>
    </row>
    <row r="577" spans="1:7" ht="25.5">
      <c r="A577" s="116"/>
      <c r="B577" s="108" t="s">
        <v>102</v>
      </c>
      <c r="C577" s="109">
        <v>0</v>
      </c>
      <c r="D577" s="145"/>
      <c r="E577" s="146"/>
      <c r="F577" s="147"/>
      <c r="G577" s="148"/>
    </row>
    <row r="578" spans="1:7">
      <c r="A578" s="115" t="s">
        <v>544</v>
      </c>
      <c r="B578" s="108" t="s">
        <v>242</v>
      </c>
      <c r="C578" s="110" t="s">
        <v>28</v>
      </c>
      <c r="D578" s="122">
        <v>2</v>
      </c>
      <c r="E578" s="123"/>
      <c r="F578" s="126"/>
      <c r="G578" s="127">
        <f>E578*F578</f>
        <v>0</v>
      </c>
    </row>
    <row r="579" spans="1:7" ht="25.5">
      <c r="A579" s="115" t="s">
        <v>545</v>
      </c>
      <c r="B579" s="108" t="s">
        <v>546</v>
      </c>
      <c r="C579" s="110" t="s">
        <v>28</v>
      </c>
      <c r="D579" s="122">
        <v>2</v>
      </c>
      <c r="E579" s="123"/>
      <c r="F579" s="126"/>
      <c r="G579" s="127">
        <f>E579*F579</f>
        <v>0</v>
      </c>
    </row>
    <row r="580" spans="1:7" ht="25.5">
      <c r="A580" s="116"/>
      <c r="B580" s="117" t="s">
        <v>547</v>
      </c>
      <c r="C580" s="109"/>
      <c r="D580" s="118"/>
      <c r="E580" s="119"/>
      <c r="F580" s="120"/>
      <c r="G580" s="121"/>
    </row>
    <row r="581" spans="1:7">
      <c r="A581" s="45"/>
      <c r="B581" s="41"/>
      <c r="C581" s="35"/>
      <c r="D581" s="36"/>
      <c r="E581" s="47"/>
      <c r="F581" s="48"/>
      <c r="G581" s="46"/>
    </row>
    <row r="582" spans="1:7">
      <c r="A582" s="130"/>
      <c r="B582" s="130" t="s">
        <v>548</v>
      </c>
      <c r="C582" s="130"/>
      <c r="D582" s="130"/>
      <c r="E582" s="130"/>
      <c r="F582" s="130"/>
      <c r="G582" s="139">
        <f>SUM(G476:G579)</f>
        <v>0</v>
      </c>
    </row>
    <row r="583" spans="1:7">
      <c r="A583" s="45"/>
      <c r="B583" s="41"/>
      <c r="C583" s="35"/>
      <c r="D583" s="36"/>
      <c r="E583" s="47"/>
      <c r="F583" s="48"/>
      <c r="G583" s="46"/>
    </row>
    <row r="584" spans="1:7" ht="15.75">
      <c r="A584" s="156"/>
      <c r="B584" s="156" t="s">
        <v>549</v>
      </c>
      <c r="C584" s="156"/>
      <c r="D584" s="156"/>
      <c r="E584" s="156"/>
      <c r="F584" s="156"/>
      <c r="G584" s="159">
        <f>SUM(G389+G405+G443+G454+G472+G582)</f>
        <v>0</v>
      </c>
    </row>
    <row r="585" spans="1:7">
      <c r="A585" s="45"/>
      <c r="B585" s="41"/>
      <c r="C585" s="35"/>
      <c r="D585" s="36"/>
      <c r="E585" s="47"/>
      <c r="F585" s="48"/>
      <c r="G585" s="46"/>
    </row>
    <row r="586" spans="1:7">
      <c r="A586" s="45"/>
      <c r="B586" s="41"/>
      <c r="C586" s="35"/>
      <c r="D586" s="36"/>
      <c r="E586" s="47"/>
      <c r="F586" s="48"/>
      <c r="G586" s="46"/>
    </row>
    <row r="587" spans="1:7">
      <c r="A587" s="45"/>
      <c r="B587" s="41"/>
      <c r="C587" s="35"/>
      <c r="D587" s="36"/>
      <c r="E587" s="47"/>
      <c r="F587" s="48"/>
      <c r="G587" s="46"/>
    </row>
    <row r="588" spans="1:7" ht="25.5" customHeight="1">
      <c r="A588" s="45"/>
      <c r="B588" s="34" t="s">
        <v>550</v>
      </c>
      <c r="C588" s="35"/>
      <c r="D588" s="36"/>
      <c r="E588" s="47"/>
      <c r="F588" s="48"/>
      <c r="G588" s="46"/>
    </row>
    <row r="589" spans="1:7">
      <c r="A589" s="45"/>
      <c r="B589" s="41"/>
      <c r="C589" s="35"/>
      <c r="D589" s="36"/>
      <c r="E589" s="47"/>
      <c r="F589" s="48"/>
      <c r="G589" s="46"/>
    </row>
    <row r="590" spans="1:7" ht="13.5">
      <c r="A590" s="116"/>
      <c r="B590" s="117" t="s">
        <v>551</v>
      </c>
      <c r="C590" s="110" t="s">
        <v>95</v>
      </c>
      <c r="D590" s="110">
        <v>0</v>
      </c>
      <c r="E590" s="110"/>
      <c r="F590" s="166"/>
      <c r="G590" s="166"/>
    </row>
    <row r="591" spans="1:7">
      <c r="A591" s="45"/>
      <c r="B591" s="41"/>
      <c r="C591" s="35"/>
      <c r="D591" s="36"/>
      <c r="E591" s="47"/>
      <c r="F591" s="48"/>
      <c r="G591" s="46"/>
    </row>
    <row r="592" spans="1:7" ht="13.5">
      <c r="A592" s="130"/>
      <c r="B592" s="130" t="s">
        <v>552</v>
      </c>
      <c r="C592" s="130"/>
      <c r="D592" s="130"/>
      <c r="E592" s="130"/>
      <c r="F592" s="130"/>
      <c r="G592" s="139" t="s">
        <v>553</v>
      </c>
    </row>
    <row r="593" spans="1:7">
      <c r="A593" s="45"/>
      <c r="B593" s="41"/>
      <c r="C593" s="35"/>
      <c r="D593" s="36"/>
      <c r="E593" s="47"/>
      <c r="F593" s="48"/>
      <c r="G593" s="46"/>
    </row>
    <row r="594" spans="1:7">
      <c r="A594" s="45"/>
      <c r="B594" s="41" t="s">
        <v>554</v>
      </c>
      <c r="C594" s="35"/>
      <c r="D594" s="36"/>
      <c r="E594" s="47"/>
      <c r="F594" s="48"/>
      <c r="G594" s="46"/>
    </row>
    <row r="595" spans="1:7">
      <c r="A595" s="45"/>
      <c r="B595" s="41"/>
      <c r="C595" s="35"/>
      <c r="D595" s="36"/>
      <c r="E595" s="47"/>
      <c r="F595" s="48"/>
      <c r="G595" s="46"/>
    </row>
    <row r="596" spans="1:7" ht="25.5">
      <c r="A596" s="115" t="s">
        <v>555</v>
      </c>
      <c r="B596" s="108" t="s">
        <v>556</v>
      </c>
      <c r="C596" s="110" t="s">
        <v>28</v>
      </c>
      <c r="D596" s="110">
        <v>78</v>
      </c>
      <c r="E596" s="110"/>
      <c r="F596" s="166"/>
      <c r="G596" s="166">
        <f>E596*F596</f>
        <v>0</v>
      </c>
    </row>
    <row r="597" spans="1:7" ht="25.5">
      <c r="A597" s="115" t="s">
        <v>557</v>
      </c>
      <c r="B597" s="108" t="s">
        <v>558</v>
      </c>
      <c r="C597" s="110" t="s">
        <v>28</v>
      </c>
      <c r="D597" s="110">
        <v>1</v>
      </c>
      <c r="E597" s="110"/>
      <c r="F597" s="166"/>
      <c r="G597" s="166">
        <f t="shared" ref="G597:G626" si="6">E597*F597</f>
        <v>0</v>
      </c>
    </row>
    <row r="598" spans="1:7">
      <c r="A598" s="115" t="s">
        <v>559</v>
      </c>
      <c r="B598" s="108" t="s">
        <v>560</v>
      </c>
      <c r="C598" s="110" t="s">
        <v>28</v>
      </c>
      <c r="D598" s="110">
        <v>1</v>
      </c>
      <c r="E598" s="110"/>
      <c r="F598" s="166"/>
      <c r="G598" s="166">
        <f t="shared" si="6"/>
        <v>0</v>
      </c>
    </row>
    <row r="599" spans="1:7">
      <c r="A599" s="115" t="s">
        <v>561</v>
      </c>
      <c r="B599" s="108" t="s">
        <v>562</v>
      </c>
      <c r="C599" s="110" t="s">
        <v>28</v>
      </c>
      <c r="D599" s="110">
        <v>1</v>
      </c>
      <c r="E599" s="110"/>
      <c r="F599" s="166"/>
      <c r="G599" s="166">
        <f t="shared" si="6"/>
        <v>0</v>
      </c>
    </row>
    <row r="600" spans="1:7">
      <c r="A600" s="115" t="s">
        <v>563</v>
      </c>
      <c r="B600" s="108" t="s">
        <v>564</v>
      </c>
      <c r="C600" s="110" t="s">
        <v>28</v>
      </c>
      <c r="D600" s="110">
        <v>1</v>
      </c>
      <c r="E600" s="110"/>
      <c r="F600" s="166"/>
      <c r="G600" s="166">
        <f t="shared" si="6"/>
        <v>0</v>
      </c>
    </row>
    <row r="601" spans="1:7">
      <c r="A601" s="115" t="s">
        <v>565</v>
      </c>
      <c r="B601" s="108" t="s">
        <v>566</v>
      </c>
      <c r="C601" s="110" t="s">
        <v>28</v>
      </c>
      <c r="D601" s="110">
        <v>1</v>
      </c>
      <c r="E601" s="110"/>
      <c r="F601" s="166"/>
      <c r="G601" s="166">
        <f t="shared" si="6"/>
        <v>0</v>
      </c>
    </row>
    <row r="602" spans="1:7">
      <c r="A602" s="115" t="s">
        <v>567</v>
      </c>
      <c r="B602" s="108" t="s">
        <v>568</v>
      </c>
      <c r="C602" s="110" t="s">
        <v>28</v>
      </c>
      <c r="D602" s="110">
        <v>1</v>
      </c>
      <c r="E602" s="110"/>
      <c r="F602" s="166"/>
      <c r="G602" s="166">
        <f t="shared" si="6"/>
        <v>0</v>
      </c>
    </row>
    <row r="603" spans="1:7">
      <c r="A603" s="115" t="s">
        <v>569</v>
      </c>
      <c r="B603" s="108" t="s">
        <v>570</v>
      </c>
      <c r="C603" s="110" t="s">
        <v>28</v>
      </c>
      <c r="D603" s="110">
        <v>1</v>
      </c>
      <c r="E603" s="110"/>
      <c r="F603" s="166"/>
      <c r="G603" s="166">
        <f t="shared" si="6"/>
        <v>0</v>
      </c>
    </row>
    <row r="604" spans="1:7">
      <c r="A604" s="115" t="s">
        <v>571</v>
      </c>
      <c r="B604" s="108" t="s">
        <v>572</v>
      </c>
      <c r="C604" s="110" t="s">
        <v>28</v>
      </c>
      <c r="D604" s="110">
        <v>1</v>
      </c>
      <c r="E604" s="110"/>
      <c r="F604" s="166"/>
      <c r="G604" s="166">
        <f t="shared" si="6"/>
        <v>0</v>
      </c>
    </row>
    <row r="605" spans="1:7" ht="25.5">
      <c r="A605" s="115" t="s">
        <v>573</v>
      </c>
      <c r="B605" s="108" t="s">
        <v>574</v>
      </c>
      <c r="C605" s="110" t="s">
        <v>28</v>
      </c>
      <c r="D605" s="110">
        <v>1</v>
      </c>
      <c r="E605" s="110"/>
      <c r="F605" s="166"/>
      <c r="G605" s="166">
        <f t="shared" si="6"/>
        <v>0</v>
      </c>
    </row>
    <row r="606" spans="1:7">
      <c r="A606" s="115" t="s">
        <v>575</v>
      </c>
      <c r="B606" s="108" t="s">
        <v>576</v>
      </c>
      <c r="C606" s="110" t="s">
        <v>28</v>
      </c>
      <c r="D606" s="110">
        <v>1</v>
      </c>
      <c r="E606" s="110"/>
      <c r="F606" s="166"/>
      <c r="G606" s="166">
        <f t="shared" si="6"/>
        <v>0</v>
      </c>
    </row>
    <row r="607" spans="1:7">
      <c r="A607" s="115" t="s">
        <v>577</v>
      </c>
      <c r="B607" s="108" t="s">
        <v>578</v>
      </c>
      <c r="C607" s="110" t="s">
        <v>28</v>
      </c>
      <c r="D607" s="110">
        <v>1</v>
      </c>
      <c r="E607" s="110"/>
      <c r="F607" s="166"/>
      <c r="G607" s="166">
        <f t="shared" si="6"/>
        <v>0</v>
      </c>
    </row>
    <row r="608" spans="1:7">
      <c r="A608" s="115" t="s">
        <v>579</v>
      </c>
      <c r="B608" s="108" t="s">
        <v>580</v>
      </c>
      <c r="C608" s="110" t="s">
        <v>28</v>
      </c>
      <c r="D608" s="110">
        <v>2</v>
      </c>
      <c r="E608" s="110"/>
      <c r="F608" s="166"/>
      <c r="G608" s="166">
        <f t="shared" si="6"/>
        <v>0</v>
      </c>
    </row>
    <row r="609" spans="1:7">
      <c r="A609" s="115" t="s">
        <v>581</v>
      </c>
      <c r="B609" s="108" t="s">
        <v>582</v>
      </c>
      <c r="C609" s="110" t="s">
        <v>28</v>
      </c>
      <c r="D609" s="110">
        <v>2</v>
      </c>
      <c r="E609" s="110"/>
      <c r="F609" s="166"/>
      <c r="G609" s="166">
        <f t="shared" si="6"/>
        <v>0</v>
      </c>
    </row>
    <row r="610" spans="1:7">
      <c r="A610" s="115" t="s">
        <v>583</v>
      </c>
      <c r="B610" s="108" t="s">
        <v>584</v>
      </c>
      <c r="C610" s="110" t="s">
        <v>28</v>
      </c>
      <c r="D610" s="110">
        <v>2</v>
      </c>
      <c r="E610" s="110"/>
      <c r="F610" s="166"/>
      <c r="G610" s="166">
        <f t="shared" si="6"/>
        <v>0</v>
      </c>
    </row>
    <row r="611" spans="1:7">
      <c r="A611" s="115" t="s">
        <v>585</v>
      </c>
      <c r="B611" s="108" t="s">
        <v>586</v>
      </c>
      <c r="C611" s="110" t="s">
        <v>28</v>
      </c>
      <c r="D611" s="110">
        <v>2</v>
      </c>
      <c r="E611" s="110"/>
      <c r="F611" s="166"/>
      <c r="G611" s="166">
        <f t="shared" si="6"/>
        <v>0</v>
      </c>
    </row>
    <row r="612" spans="1:7">
      <c r="A612" s="115" t="s">
        <v>587</v>
      </c>
      <c r="B612" s="108" t="s">
        <v>588</v>
      </c>
      <c r="C612" s="110" t="s">
        <v>28</v>
      </c>
      <c r="D612" s="110">
        <v>2</v>
      </c>
      <c r="E612" s="110"/>
      <c r="F612" s="166"/>
      <c r="G612" s="166">
        <f t="shared" si="6"/>
        <v>0</v>
      </c>
    </row>
    <row r="613" spans="1:7">
      <c r="A613" s="115" t="s">
        <v>589</v>
      </c>
      <c r="B613" s="108" t="s">
        <v>590</v>
      </c>
      <c r="C613" s="110" t="s">
        <v>28</v>
      </c>
      <c r="D613" s="110">
        <v>2</v>
      </c>
      <c r="E613" s="110"/>
      <c r="F613" s="166"/>
      <c r="G613" s="166">
        <f t="shared" si="6"/>
        <v>0</v>
      </c>
    </row>
    <row r="614" spans="1:7">
      <c r="A614" s="115" t="s">
        <v>591</v>
      </c>
      <c r="B614" s="108" t="s">
        <v>592</v>
      </c>
      <c r="C614" s="110" t="s">
        <v>28</v>
      </c>
      <c r="D614" s="110">
        <v>2</v>
      </c>
      <c r="E614" s="110"/>
      <c r="F614" s="166"/>
      <c r="G614" s="166">
        <f t="shared" si="6"/>
        <v>0</v>
      </c>
    </row>
    <row r="615" spans="1:7">
      <c r="A615" s="115" t="s">
        <v>593</v>
      </c>
      <c r="B615" s="108" t="s">
        <v>594</v>
      </c>
      <c r="C615" s="110" t="s">
        <v>28</v>
      </c>
      <c r="D615" s="110">
        <v>2</v>
      </c>
      <c r="E615" s="110"/>
      <c r="F615" s="166"/>
      <c r="G615" s="166">
        <f t="shared" si="6"/>
        <v>0</v>
      </c>
    </row>
    <row r="616" spans="1:7">
      <c r="A616" s="115" t="s">
        <v>595</v>
      </c>
      <c r="B616" s="108" t="s">
        <v>596</v>
      </c>
      <c r="C616" s="110" t="s">
        <v>28</v>
      </c>
      <c r="D616" s="110">
        <v>1</v>
      </c>
      <c r="E616" s="110"/>
      <c r="F616" s="166"/>
      <c r="G616" s="166">
        <f t="shared" si="6"/>
        <v>0</v>
      </c>
    </row>
    <row r="617" spans="1:7">
      <c r="A617" s="115" t="s">
        <v>597</v>
      </c>
      <c r="B617" s="108" t="s">
        <v>598</v>
      </c>
      <c r="C617" s="110" t="s">
        <v>28</v>
      </c>
      <c r="D617" s="110">
        <v>1</v>
      </c>
      <c r="E617" s="110"/>
      <c r="F617" s="166"/>
      <c r="G617" s="166">
        <f t="shared" si="6"/>
        <v>0</v>
      </c>
    </row>
    <row r="618" spans="1:7">
      <c r="A618" s="115" t="s">
        <v>599</v>
      </c>
      <c r="B618" s="108" t="s">
        <v>600</v>
      </c>
      <c r="C618" s="110" t="s">
        <v>28</v>
      </c>
      <c r="D618" s="110">
        <v>1</v>
      </c>
      <c r="E618" s="110"/>
      <c r="F618" s="166"/>
      <c r="G618" s="166">
        <f t="shared" si="6"/>
        <v>0</v>
      </c>
    </row>
    <row r="619" spans="1:7">
      <c r="A619" s="115" t="s">
        <v>601</v>
      </c>
      <c r="B619" s="108" t="s">
        <v>602</v>
      </c>
      <c r="C619" s="110" t="s">
        <v>28</v>
      </c>
      <c r="D619" s="110">
        <v>1</v>
      </c>
      <c r="E619" s="110"/>
      <c r="F619" s="166"/>
      <c r="G619" s="166">
        <f t="shared" si="6"/>
        <v>0</v>
      </c>
    </row>
    <row r="620" spans="1:7">
      <c r="A620" s="115" t="s">
        <v>603</v>
      </c>
      <c r="B620" s="108" t="s">
        <v>604</v>
      </c>
      <c r="C620" s="110" t="s">
        <v>28</v>
      </c>
      <c r="D620" s="110">
        <v>1</v>
      </c>
      <c r="E620" s="110"/>
      <c r="F620" s="166"/>
      <c r="G620" s="166">
        <f t="shared" si="6"/>
        <v>0</v>
      </c>
    </row>
    <row r="621" spans="1:7">
      <c r="A621" s="115" t="s">
        <v>605</v>
      </c>
      <c r="B621" s="108" t="s">
        <v>606</v>
      </c>
      <c r="C621" s="110" t="s">
        <v>28</v>
      </c>
      <c r="D621" s="110">
        <v>1</v>
      </c>
      <c r="E621" s="110"/>
      <c r="F621" s="166"/>
      <c r="G621" s="166">
        <f t="shared" si="6"/>
        <v>0</v>
      </c>
    </row>
    <row r="622" spans="1:7">
      <c r="A622" s="115" t="s">
        <v>607</v>
      </c>
      <c r="B622" s="108" t="s">
        <v>608</v>
      </c>
      <c r="C622" s="110" t="s">
        <v>28</v>
      </c>
      <c r="D622" s="110">
        <v>1</v>
      </c>
      <c r="E622" s="110"/>
      <c r="F622" s="166"/>
      <c r="G622" s="166">
        <f t="shared" si="6"/>
        <v>0</v>
      </c>
    </row>
    <row r="623" spans="1:7">
      <c r="A623" s="115" t="s">
        <v>609</v>
      </c>
      <c r="B623" s="108" t="s">
        <v>610</v>
      </c>
      <c r="C623" s="110" t="s">
        <v>28</v>
      </c>
      <c r="D623" s="110">
        <v>1</v>
      </c>
      <c r="E623" s="110"/>
      <c r="F623" s="166"/>
      <c r="G623" s="166">
        <f t="shared" si="6"/>
        <v>0</v>
      </c>
    </row>
    <row r="624" spans="1:7">
      <c r="A624" s="115" t="s">
        <v>611</v>
      </c>
      <c r="B624" s="108" t="s">
        <v>612</v>
      </c>
      <c r="C624" s="110" t="s">
        <v>28</v>
      </c>
      <c r="D624" s="110">
        <v>1</v>
      </c>
      <c r="E624" s="110"/>
      <c r="F624" s="166"/>
      <c r="G624" s="166">
        <f t="shared" si="6"/>
        <v>0</v>
      </c>
    </row>
    <row r="625" spans="1:7" ht="38.25">
      <c r="A625" s="115" t="s">
        <v>613</v>
      </c>
      <c r="B625" s="108" t="s">
        <v>614</v>
      </c>
      <c r="C625" s="110" t="s">
        <v>28</v>
      </c>
      <c r="D625" s="110">
        <v>1</v>
      </c>
      <c r="E625" s="110"/>
      <c r="F625" s="166"/>
      <c r="G625" s="166">
        <f t="shared" si="6"/>
        <v>0</v>
      </c>
    </row>
    <row r="626" spans="1:7" ht="25.5">
      <c r="A626" s="115" t="s">
        <v>615</v>
      </c>
      <c r="B626" s="108" t="s">
        <v>616</v>
      </c>
      <c r="C626" s="110" t="s">
        <v>28</v>
      </c>
      <c r="D626" s="110">
        <v>1</v>
      </c>
      <c r="E626" s="110"/>
      <c r="F626" s="166"/>
      <c r="G626" s="166">
        <f t="shared" si="6"/>
        <v>0</v>
      </c>
    </row>
    <row r="627" spans="1:7">
      <c r="A627" s="45"/>
      <c r="B627" s="41"/>
      <c r="C627" s="35"/>
      <c r="D627" s="36"/>
      <c r="E627" s="47"/>
      <c r="F627" s="48"/>
      <c r="G627" s="46"/>
    </row>
    <row r="628" spans="1:7">
      <c r="A628" s="130"/>
      <c r="B628" s="130" t="s">
        <v>617</v>
      </c>
      <c r="C628" s="130"/>
      <c r="D628" s="130"/>
      <c r="E628" s="130"/>
      <c r="F628" s="130"/>
      <c r="G628" s="139">
        <f>SUM(G596:G626)</f>
        <v>0</v>
      </c>
    </row>
    <row r="629" spans="1:7">
      <c r="A629" s="45"/>
      <c r="B629" s="41"/>
      <c r="C629" s="35"/>
      <c r="D629" s="36"/>
      <c r="E629" s="47"/>
      <c r="F629" s="48"/>
      <c r="G629" s="46"/>
    </row>
    <row r="630" spans="1:7">
      <c r="A630" s="45"/>
      <c r="B630" s="41"/>
      <c r="C630" s="35"/>
      <c r="D630" s="36"/>
      <c r="E630" s="47"/>
      <c r="F630" s="48"/>
      <c r="G630" s="46"/>
    </row>
    <row r="631" spans="1:7">
      <c r="A631" s="163"/>
      <c r="B631" s="164" t="s">
        <v>618</v>
      </c>
      <c r="C631" s="165"/>
      <c r="D631" s="145"/>
      <c r="E631" s="146"/>
      <c r="F631" s="170"/>
      <c r="G631" s="171"/>
    </row>
    <row r="632" spans="1:7">
      <c r="A632" s="116"/>
      <c r="B632" s="117"/>
      <c r="C632" s="109"/>
      <c r="D632" s="118"/>
      <c r="E632" s="119"/>
      <c r="F632" s="143"/>
      <c r="G632" s="144"/>
    </row>
    <row r="633" spans="1:7" ht="51">
      <c r="A633" s="115" t="s">
        <v>619</v>
      </c>
      <c r="B633" s="108" t="s">
        <v>620</v>
      </c>
      <c r="C633" s="110" t="s">
        <v>28</v>
      </c>
      <c r="D633" s="110">
        <v>1</v>
      </c>
      <c r="E633" s="110"/>
      <c r="F633" s="166"/>
      <c r="G633" s="166">
        <f>E633*F633</f>
        <v>0</v>
      </c>
    </row>
    <row r="634" spans="1:7" ht="51">
      <c r="A634" s="115" t="s">
        <v>621</v>
      </c>
      <c r="B634" s="108" t="s">
        <v>622</v>
      </c>
      <c r="C634" s="110" t="s">
        <v>28</v>
      </c>
      <c r="D634" s="110">
        <v>1</v>
      </c>
      <c r="E634" s="110"/>
      <c r="F634" s="166"/>
      <c r="G634" s="166">
        <f>E634*F634</f>
        <v>0</v>
      </c>
    </row>
    <row r="635" spans="1:7">
      <c r="A635" s="45"/>
      <c r="B635" s="41"/>
      <c r="C635" s="35"/>
      <c r="D635" s="36"/>
      <c r="E635" s="47"/>
      <c r="F635" s="48"/>
      <c r="G635" s="46"/>
    </row>
    <row r="636" spans="1:7">
      <c r="A636" s="130"/>
      <c r="B636" s="130" t="s">
        <v>623</v>
      </c>
      <c r="C636" s="130"/>
      <c r="D636" s="130"/>
      <c r="E636" s="130"/>
      <c r="F636" s="130"/>
      <c r="G636" s="139">
        <f>SUM(G633:G634)</f>
        <v>0</v>
      </c>
    </row>
    <row r="637" spans="1:7">
      <c r="A637" s="45"/>
      <c r="B637" s="41"/>
      <c r="C637" s="35"/>
      <c r="D637" s="36"/>
      <c r="E637" s="47"/>
      <c r="F637" s="48"/>
      <c r="G637" s="46"/>
    </row>
    <row r="638" spans="1:7">
      <c r="A638" s="45"/>
      <c r="B638" s="41" t="s">
        <v>624</v>
      </c>
      <c r="C638" s="35"/>
      <c r="D638" s="36"/>
      <c r="E638" s="47"/>
      <c r="F638" s="48"/>
      <c r="G638" s="46"/>
    </row>
    <row r="639" spans="1:7">
      <c r="A639" s="45"/>
      <c r="B639" s="41"/>
      <c r="C639" s="35"/>
      <c r="D639" s="36"/>
      <c r="E639" s="47"/>
      <c r="F639" s="48"/>
      <c r="G639" s="46"/>
    </row>
    <row r="640" spans="1:7">
      <c r="A640" s="115" t="s">
        <v>625</v>
      </c>
      <c r="B640" s="108" t="s">
        <v>626</v>
      </c>
      <c r="C640" s="110" t="s">
        <v>28</v>
      </c>
      <c r="D640" s="110">
        <v>1</v>
      </c>
      <c r="E640" s="110"/>
      <c r="F640" s="166"/>
      <c r="G640" s="166">
        <f>E640*F640</f>
        <v>0</v>
      </c>
    </row>
    <row r="641" spans="1:7">
      <c r="A641" s="115" t="s">
        <v>627</v>
      </c>
      <c r="B641" s="108" t="s">
        <v>628</v>
      </c>
      <c r="C641" s="110" t="s">
        <v>38</v>
      </c>
      <c r="D641" s="110">
        <v>1</v>
      </c>
      <c r="E641" s="110"/>
      <c r="F641" s="166"/>
      <c r="G641" s="166">
        <f>E641*F641</f>
        <v>0</v>
      </c>
    </row>
    <row r="642" spans="1:7">
      <c r="A642" s="115" t="s">
        <v>629</v>
      </c>
      <c r="B642" s="108" t="s">
        <v>630</v>
      </c>
      <c r="C642" s="110" t="s">
        <v>158</v>
      </c>
      <c r="D642" s="110">
        <v>2200</v>
      </c>
      <c r="E642" s="110"/>
      <c r="F642" s="166"/>
      <c r="G642" s="166">
        <f>E642*F642</f>
        <v>0</v>
      </c>
    </row>
    <row r="643" spans="1:7">
      <c r="A643" s="45"/>
      <c r="B643" s="41"/>
      <c r="C643" s="35"/>
      <c r="D643" s="36"/>
      <c r="E643" s="47"/>
      <c r="F643" s="168"/>
      <c r="G643" s="169"/>
    </row>
    <row r="644" spans="1:7">
      <c r="A644" s="130"/>
      <c r="B644" s="130" t="s">
        <v>631</v>
      </c>
      <c r="C644" s="130"/>
      <c r="D644" s="130"/>
      <c r="E644" s="130"/>
      <c r="F644" s="130"/>
      <c r="G644" s="139">
        <f>SUM(G640:G642)</f>
        <v>0</v>
      </c>
    </row>
    <row r="645" spans="1:7">
      <c r="A645" s="45"/>
      <c r="B645" s="41"/>
      <c r="C645" s="35"/>
      <c r="D645" s="36"/>
      <c r="E645" s="47"/>
      <c r="F645" s="48"/>
      <c r="G645" s="46"/>
    </row>
    <row r="646" spans="1:7" ht="15.75">
      <c r="A646" s="156"/>
      <c r="B646" s="156" t="s">
        <v>632</v>
      </c>
      <c r="C646" s="156" t="s">
        <v>38</v>
      </c>
      <c r="D646" s="156">
        <v>1</v>
      </c>
      <c r="E646" s="156"/>
      <c r="F646" s="156"/>
      <c r="G646" s="159">
        <f>SUM(G628+G636+G644)</f>
        <v>0</v>
      </c>
    </row>
    <row r="647" spans="1:7">
      <c r="A647" s="45"/>
      <c r="B647" s="41"/>
      <c r="C647" s="35"/>
      <c r="D647" s="36"/>
      <c r="E647" s="47"/>
      <c r="F647" s="48"/>
      <c r="G647" s="46"/>
    </row>
    <row r="648" spans="1:7">
      <c r="A648" s="45"/>
      <c r="B648" s="41"/>
      <c r="C648" s="35"/>
      <c r="D648" s="36"/>
      <c r="E648" s="47"/>
      <c r="F648" s="48"/>
      <c r="G648" s="46"/>
    </row>
    <row r="649" spans="1:7" ht="24.75" customHeight="1">
      <c r="A649" s="45"/>
      <c r="B649" s="34" t="s">
        <v>633</v>
      </c>
      <c r="C649" s="35"/>
      <c r="D649" s="36"/>
      <c r="E649" s="47"/>
      <c r="F649" s="48"/>
      <c r="G649" s="46"/>
    </row>
    <row r="650" spans="1:7">
      <c r="A650" s="45"/>
      <c r="B650" s="41"/>
      <c r="C650" s="35"/>
      <c r="D650" s="36"/>
      <c r="E650" s="47"/>
      <c r="F650" s="48"/>
      <c r="G650" s="46"/>
    </row>
    <row r="651" spans="1:7" ht="13.5">
      <c r="A651" s="116"/>
      <c r="B651" s="117" t="s">
        <v>634</v>
      </c>
      <c r="C651" s="110" t="s">
        <v>95</v>
      </c>
      <c r="D651" s="110">
        <v>0</v>
      </c>
      <c r="E651" s="110"/>
      <c r="F651" s="166"/>
      <c r="G651" s="166"/>
    </row>
    <row r="652" spans="1:7">
      <c r="A652" s="45"/>
      <c r="B652" s="41"/>
      <c r="C652" s="35"/>
      <c r="D652" s="36"/>
      <c r="E652" s="47"/>
      <c r="F652" s="48"/>
      <c r="G652" s="46"/>
    </row>
    <row r="653" spans="1:7" ht="13.5">
      <c r="A653" s="130"/>
      <c r="B653" s="130" t="s">
        <v>635</v>
      </c>
      <c r="C653" s="130"/>
      <c r="D653" s="130"/>
      <c r="E653" s="130"/>
      <c r="F653" s="130"/>
      <c r="G653" s="139" t="s">
        <v>636</v>
      </c>
    </row>
    <row r="654" spans="1:7">
      <c r="A654" s="45"/>
      <c r="B654" s="41"/>
      <c r="C654" s="35"/>
      <c r="D654" s="36"/>
      <c r="E654" s="47"/>
      <c r="F654" s="48"/>
      <c r="G654" s="46"/>
    </row>
    <row r="655" spans="1:7">
      <c r="A655" s="45"/>
      <c r="B655" s="41" t="s">
        <v>637</v>
      </c>
      <c r="C655" s="35"/>
      <c r="D655" s="36"/>
      <c r="E655" s="47"/>
      <c r="F655" s="48"/>
      <c r="G655" s="46"/>
    </row>
    <row r="656" spans="1:7">
      <c r="A656" s="45"/>
      <c r="B656" s="41"/>
      <c r="C656" s="35"/>
      <c r="D656" s="36"/>
      <c r="E656" s="47"/>
      <c r="F656" s="48"/>
      <c r="G656" s="46"/>
    </row>
    <row r="657" spans="1:7">
      <c r="A657" s="115" t="s">
        <v>638</v>
      </c>
      <c r="B657" s="108" t="s">
        <v>639</v>
      </c>
      <c r="C657" s="110" t="s">
        <v>28</v>
      </c>
      <c r="D657" s="110">
        <v>30</v>
      </c>
      <c r="E657" s="110"/>
      <c r="F657" s="166"/>
      <c r="G657" s="166">
        <f>E657*F657</f>
        <v>0</v>
      </c>
    </row>
    <row r="658" spans="1:7" ht="25.5">
      <c r="A658" s="116"/>
      <c r="B658" s="117" t="s">
        <v>640</v>
      </c>
      <c r="C658" s="109"/>
      <c r="D658" s="118"/>
      <c r="E658" s="119"/>
      <c r="F658" s="120"/>
      <c r="G658" s="121"/>
    </row>
    <row r="659" spans="1:7">
      <c r="A659" s="45"/>
      <c r="B659" s="41"/>
      <c r="C659" s="35"/>
      <c r="D659" s="36"/>
      <c r="E659" s="47"/>
      <c r="F659" s="48"/>
      <c r="G659" s="46"/>
    </row>
    <row r="660" spans="1:7">
      <c r="A660" s="115" t="s">
        <v>641</v>
      </c>
      <c r="B660" s="108" t="s">
        <v>642</v>
      </c>
      <c r="C660" s="110" t="s">
        <v>38</v>
      </c>
      <c r="D660" s="110">
        <v>20</v>
      </c>
      <c r="E660" s="110"/>
      <c r="F660" s="166"/>
      <c r="G660" s="166">
        <f>E660*F660</f>
        <v>0</v>
      </c>
    </row>
    <row r="661" spans="1:7">
      <c r="A661" s="115" t="s">
        <v>643</v>
      </c>
      <c r="B661" s="108" t="s">
        <v>644</v>
      </c>
      <c r="C661" s="110" t="s">
        <v>38</v>
      </c>
      <c r="D661" s="110">
        <v>1</v>
      </c>
      <c r="E661" s="110"/>
      <c r="F661" s="166"/>
      <c r="G661" s="166">
        <f>E661*F661</f>
        <v>0</v>
      </c>
    </row>
    <row r="662" spans="1:7" ht="25.5">
      <c r="A662" s="116"/>
      <c r="B662" s="117" t="s">
        <v>645</v>
      </c>
      <c r="C662" s="109"/>
      <c r="D662" s="118"/>
      <c r="E662" s="119"/>
      <c r="F662" s="120"/>
      <c r="G662" s="121"/>
    </row>
    <row r="663" spans="1:7">
      <c r="A663" s="45"/>
      <c r="B663" s="41"/>
      <c r="C663" s="35"/>
      <c r="D663" s="36"/>
      <c r="E663" s="47"/>
      <c r="F663" s="48"/>
      <c r="G663" s="46"/>
    </row>
    <row r="664" spans="1:7">
      <c r="A664" s="130"/>
      <c r="B664" s="130" t="s">
        <v>646</v>
      </c>
      <c r="C664" s="130"/>
      <c r="D664" s="130"/>
      <c r="E664" s="130"/>
      <c r="F664" s="130"/>
      <c r="G664" s="139">
        <f>SUM(G657:G661)</f>
        <v>0</v>
      </c>
    </row>
    <row r="665" spans="1:7">
      <c r="A665" s="45"/>
      <c r="B665" s="41"/>
      <c r="C665" s="35"/>
      <c r="D665" s="36"/>
      <c r="E665" s="47"/>
      <c r="F665" s="48"/>
      <c r="G665" s="46"/>
    </row>
    <row r="666" spans="1:7">
      <c r="A666" s="45"/>
      <c r="B666" s="41"/>
      <c r="C666" s="35"/>
      <c r="D666" s="36"/>
      <c r="E666" s="47"/>
      <c r="F666" s="48"/>
      <c r="G666" s="46"/>
    </row>
    <row r="667" spans="1:7">
      <c r="A667" s="163"/>
      <c r="B667" s="164" t="s">
        <v>647</v>
      </c>
      <c r="C667" s="165"/>
      <c r="D667" s="145"/>
      <c r="E667" s="146"/>
      <c r="F667" s="147"/>
      <c r="G667" s="148"/>
    </row>
    <row r="668" spans="1:7">
      <c r="A668" s="116"/>
      <c r="B668" s="117"/>
      <c r="C668" s="109"/>
      <c r="D668" s="118"/>
      <c r="E668" s="119"/>
      <c r="F668" s="120"/>
      <c r="G668" s="121"/>
    </row>
    <row r="669" spans="1:7">
      <c r="A669" s="115" t="s">
        <v>648</v>
      </c>
      <c r="B669" s="108" t="s">
        <v>649</v>
      </c>
      <c r="C669" s="110" t="s">
        <v>38</v>
      </c>
      <c r="D669" s="110">
        <v>1</v>
      </c>
      <c r="E669" s="110"/>
      <c r="F669" s="166"/>
      <c r="G669" s="166">
        <f>E669*F669</f>
        <v>0</v>
      </c>
    </row>
    <row r="670" spans="1:7">
      <c r="A670" s="116"/>
      <c r="B670" s="117" t="s">
        <v>650</v>
      </c>
      <c r="C670" s="109"/>
      <c r="D670" s="118"/>
      <c r="E670" s="119"/>
      <c r="F670" s="120"/>
      <c r="G670" s="121"/>
    </row>
    <row r="671" spans="1:7">
      <c r="A671" s="45"/>
      <c r="B671" s="41"/>
      <c r="C671" s="35"/>
      <c r="D671" s="36"/>
      <c r="E671" s="47"/>
      <c r="F671" s="48"/>
      <c r="G671" s="46"/>
    </row>
    <row r="672" spans="1:7">
      <c r="A672" s="130"/>
      <c r="B672" s="130" t="s">
        <v>651</v>
      </c>
      <c r="C672" s="130"/>
      <c r="D672" s="130"/>
      <c r="E672" s="130"/>
      <c r="F672" s="130"/>
      <c r="G672" s="139">
        <f>SUM(G669)</f>
        <v>0</v>
      </c>
    </row>
    <row r="673" spans="1:7">
      <c r="A673" s="45"/>
      <c r="B673" s="41"/>
      <c r="C673" s="35"/>
      <c r="D673" s="36"/>
      <c r="E673" s="47"/>
      <c r="F673" s="48"/>
      <c r="G673" s="46"/>
    </row>
    <row r="674" spans="1:7">
      <c r="A674" s="45"/>
      <c r="B674" s="41"/>
      <c r="C674" s="35"/>
      <c r="D674" s="36"/>
      <c r="E674" s="47"/>
      <c r="F674" s="48"/>
      <c r="G674" s="46"/>
    </row>
    <row r="675" spans="1:7" ht="15.75">
      <c r="A675" s="156"/>
      <c r="B675" s="156" t="s">
        <v>652</v>
      </c>
      <c r="C675" s="156" t="s">
        <v>38</v>
      </c>
      <c r="D675" s="156">
        <v>1</v>
      </c>
      <c r="E675" s="156"/>
      <c r="F675" s="156"/>
      <c r="G675" s="159">
        <f>SUM(G664+G672)</f>
        <v>0</v>
      </c>
    </row>
    <row r="676" spans="1:7">
      <c r="A676" s="45"/>
      <c r="B676" s="41"/>
      <c r="C676" s="35"/>
      <c r="D676" s="36"/>
      <c r="E676" s="47"/>
      <c r="F676" s="48"/>
      <c r="G676" s="46"/>
    </row>
    <row r="677" spans="1:7">
      <c r="A677" s="45"/>
      <c r="B677" s="41"/>
      <c r="C677" s="35"/>
      <c r="D677" s="36"/>
      <c r="E677" s="47"/>
      <c r="F677" s="48"/>
      <c r="G677" s="46"/>
    </row>
    <row r="678" spans="1:7" ht="19.5" customHeight="1">
      <c r="A678" s="116"/>
      <c r="B678" s="167" t="s">
        <v>653</v>
      </c>
      <c r="C678" s="109"/>
      <c r="D678" s="118"/>
      <c r="E678" s="119"/>
      <c r="F678" s="120"/>
      <c r="G678" s="121"/>
    </row>
    <row r="679" spans="1:7">
      <c r="A679" s="116"/>
      <c r="B679" s="117"/>
      <c r="C679" s="109"/>
      <c r="D679" s="118"/>
      <c r="E679" s="119"/>
      <c r="F679" s="120"/>
      <c r="G679" s="121"/>
    </row>
    <row r="680" spans="1:7">
      <c r="A680" s="115" t="s">
        <v>654</v>
      </c>
      <c r="B680" s="110" t="s">
        <v>655</v>
      </c>
      <c r="C680" s="110" t="s">
        <v>656</v>
      </c>
      <c r="D680" s="110">
        <v>1</v>
      </c>
      <c r="E680" s="110"/>
      <c r="F680" s="166"/>
      <c r="G680" s="166">
        <f>E680*F680</f>
        <v>0</v>
      </c>
    </row>
    <row r="681" spans="1:7">
      <c r="A681" s="45"/>
      <c r="B681" s="41"/>
      <c r="C681" s="35"/>
      <c r="D681" s="36"/>
      <c r="E681" s="47"/>
      <c r="F681" s="48"/>
      <c r="G681" s="46"/>
    </row>
    <row r="682" spans="1:7">
      <c r="A682" s="45"/>
      <c r="B682" s="41"/>
      <c r="C682" s="35"/>
      <c r="D682" s="36"/>
      <c r="E682" s="47"/>
      <c r="F682" s="48"/>
      <c r="G682" s="46"/>
    </row>
    <row r="683" spans="1:7" ht="15.75">
      <c r="A683" s="156"/>
      <c r="B683" s="156" t="s">
        <v>657</v>
      </c>
      <c r="C683" s="156" t="s">
        <v>38</v>
      </c>
      <c r="D683" s="156">
        <v>1</v>
      </c>
      <c r="E683" s="156"/>
      <c r="F683" s="156"/>
      <c r="G683" s="159">
        <f>SUM(G680)</f>
        <v>0</v>
      </c>
    </row>
    <row r="684" spans="1:7">
      <c r="B684" s="41"/>
      <c r="C684" s="172"/>
      <c r="D684" s="173"/>
    </row>
    <row r="685" spans="1:7" ht="12">
      <c r="B685" s="1"/>
      <c r="C685" s="1"/>
      <c r="D685" s="1"/>
      <c r="E685" s="1"/>
      <c r="F685" s="1"/>
      <c r="G685" s="1"/>
    </row>
    <row r="686" spans="1:7" ht="12">
      <c r="B686" s="1"/>
      <c r="C686" s="1"/>
      <c r="D686" s="1"/>
      <c r="E686" s="1"/>
      <c r="F686" s="1"/>
      <c r="G686" s="1"/>
    </row>
    <row r="687" spans="1:7" ht="12">
      <c r="B687" s="1"/>
      <c r="C687" s="1"/>
      <c r="D687" s="1"/>
      <c r="E687" s="1"/>
      <c r="F687" s="1"/>
      <c r="G687" s="1"/>
    </row>
    <row r="688" spans="1:7" ht="12">
      <c r="B688" s="1"/>
      <c r="C688" s="1"/>
      <c r="D688" s="1"/>
      <c r="E688" s="1"/>
      <c r="F688" s="1"/>
      <c r="G688" s="1"/>
    </row>
    <row r="689" spans="2:7" ht="30">
      <c r="B689" s="174" t="s">
        <v>658</v>
      </c>
      <c r="C689" s="175"/>
      <c r="D689" s="175"/>
      <c r="E689" s="175"/>
      <c r="F689" s="176"/>
      <c r="G689" s="177">
        <f>SUM(G54+G127+G325+G379+G584+G646+G675+G683)</f>
        <v>0</v>
      </c>
    </row>
    <row r="690" spans="2:7" ht="15">
      <c r="B690" s="204" t="str">
        <f>CONCATENATE("TVA 20% (",A690,"%)")</f>
        <v>TVA 20% (%)</v>
      </c>
      <c r="C690" s="204"/>
      <c r="D690" s="204"/>
      <c r="E690" s="204"/>
      <c r="F690" s="204"/>
      <c r="G690" s="178">
        <f>G689*0.2</f>
        <v>0</v>
      </c>
    </row>
    <row r="691" spans="2:7" ht="15">
      <c r="B691" s="221" t="s">
        <v>659</v>
      </c>
      <c r="C691" s="221"/>
      <c r="D691" s="221"/>
      <c r="E691" s="221"/>
      <c r="F691" s="221"/>
      <c r="G691" s="179">
        <f>SUM(G689:G690)</f>
        <v>0</v>
      </c>
    </row>
    <row r="692" spans="2:7" ht="12">
      <c r="B692" s="1"/>
      <c r="C692" s="1"/>
      <c r="D692" s="1"/>
      <c r="E692" s="1"/>
      <c r="F692" s="1"/>
      <c r="G692" s="1"/>
    </row>
    <row r="693" spans="2:7" ht="12">
      <c r="B693" s="1"/>
      <c r="C693" s="1"/>
      <c r="D693" s="1"/>
      <c r="E693" s="1"/>
      <c r="F693" s="1"/>
      <c r="G693" s="1"/>
    </row>
    <row r="694" spans="2:7" ht="29.25" customHeight="1">
      <c r="B694" s="222" t="s">
        <v>660</v>
      </c>
      <c r="C694" s="222"/>
      <c r="D694" s="222"/>
      <c r="E694" s="222"/>
      <c r="F694" s="222"/>
      <c r="G694" s="177">
        <f>G689*0.66</f>
        <v>0</v>
      </c>
    </row>
    <row r="695" spans="2:7" ht="15">
      <c r="B695" s="204" t="s">
        <v>661</v>
      </c>
      <c r="C695" s="204"/>
      <c r="D695" s="204"/>
      <c r="E695" s="204"/>
      <c r="F695" s="204"/>
      <c r="G695" s="178">
        <f>G690*0.66</f>
        <v>0</v>
      </c>
    </row>
    <row r="696" spans="2:7" ht="28.5" customHeight="1">
      <c r="B696" s="205" t="s">
        <v>662</v>
      </c>
      <c r="C696" s="205"/>
      <c r="D696" s="205"/>
      <c r="E696" s="205"/>
      <c r="F696" s="205"/>
      <c r="G696" s="179">
        <f>SUM(G694:G695)</f>
        <v>0</v>
      </c>
    </row>
    <row r="697" spans="2:7" ht="12">
      <c r="B697" s="1"/>
      <c r="C697" s="1"/>
      <c r="D697" s="1"/>
      <c r="E697" s="1"/>
      <c r="F697" s="1"/>
      <c r="G697" s="1"/>
    </row>
    <row r="698" spans="2:7" ht="12">
      <c r="B698" s="1"/>
      <c r="C698" s="1"/>
      <c r="D698" s="1"/>
      <c r="E698" s="1"/>
      <c r="F698" s="1"/>
      <c r="G698" s="1"/>
    </row>
    <row r="699" spans="2:7" ht="28.5" customHeight="1">
      <c r="B699" s="206" t="s">
        <v>663</v>
      </c>
      <c r="C699" s="207"/>
      <c r="D699" s="207"/>
      <c r="E699" s="207"/>
      <c r="F699" s="207"/>
      <c r="G699" s="177">
        <f>G689*0.34</f>
        <v>0</v>
      </c>
    </row>
    <row r="700" spans="2:7" ht="15">
      <c r="B700" s="204" t="s">
        <v>661</v>
      </c>
      <c r="C700" s="204"/>
      <c r="D700" s="204"/>
      <c r="E700" s="204"/>
      <c r="F700" s="219"/>
      <c r="G700" s="178">
        <f>G690*0.34</f>
        <v>0</v>
      </c>
    </row>
    <row r="701" spans="2:7" ht="29.25" customHeight="1">
      <c r="B701" s="205" t="s">
        <v>664</v>
      </c>
      <c r="C701" s="205"/>
      <c r="D701" s="205"/>
      <c r="E701" s="205"/>
      <c r="F701" s="220"/>
      <c r="G701" s="179">
        <f>SUM(G699:G700)</f>
        <v>0</v>
      </c>
    </row>
    <row r="702" spans="2:7">
      <c r="B702" s="29"/>
      <c r="C702" s="172"/>
      <c r="D702" s="173"/>
    </row>
    <row r="703" spans="2:7">
      <c r="B703" s="29"/>
      <c r="C703" s="172"/>
      <c r="D703" s="173"/>
    </row>
    <row r="704" spans="2:7">
      <c r="B704" s="29"/>
      <c r="C704" s="172"/>
      <c r="D704" s="173"/>
    </row>
    <row r="705" spans="1:7">
      <c r="B705" s="29"/>
      <c r="C705" s="172"/>
      <c r="D705" s="173"/>
    </row>
    <row r="706" spans="1:7">
      <c r="B706" s="29"/>
      <c r="C706" s="172"/>
      <c r="D706" s="173"/>
    </row>
    <row r="707" spans="1:7">
      <c r="B707" s="29"/>
      <c r="C707" s="172"/>
      <c r="D707" s="173"/>
    </row>
    <row r="708" spans="1:7">
      <c r="B708" s="29"/>
      <c r="C708" s="172"/>
      <c r="D708" s="173"/>
    </row>
    <row r="709" spans="1:7">
      <c r="B709" s="29"/>
      <c r="C709" s="172"/>
      <c r="D709" s="173"/>
    </row>
    <row r="710" spans="1:7">
      <c r="B710" s="29"/>
      <c r="C710" s="172"/>
      <c r="D710" s="173"/>
    </row>
    <row r="711" spans="1:7">
      <c r="B711" s="29"/>
      <c r="C711" s="172"/>
      <c r="D711" s="173"/>
    </row>
    <row r="712" spans="1:7" ht="13.5" thickBot="1">
      <c r="A712" s="45"/>
      <c r="B712" s="29"/>
      <c r="C712" s="172"/>
      <c r="D712" s="173"/>
      <c r="G712" s="46"/>
    </row>
    <row r="713" spans="1:7" ht="13.5" thickBot="1">
      <c r="A713" s="6"/>
      <c r="B713" s="49" t="s">
        <v>665</v>
      </c>
      <c r="C713" s="43"/>
      <c r="D713" s="43"/>
      <c r="E713" s="43"/>
      <c r="F713" s="21"/>
      <c r="G713" s="22"/>
    </row>
    <row r="714" spans="1:7">
      <c r="A714" s="6"/>
      <c r="B714" s="40"/>
      <c r="C714" s="43"/>
      <c r="D714" s="43"/>
      <c r="E714" s="43"/>
      <c r="F714" s="21"/>
      <c r="G714" s="22"/>
    </row>
    <row r="715" spans="1:7">
      <c r="A715" s="6"/>
      <c r="B715" s="40" t="s">
        <v>666</v>
      </c>
      <c r="C715" s="43"/>
      <c r="D715" s="43"/>
      <c r="E715" s="43"/>
      <c r="F715" s="21"/>
      <c r="G715" s="22"/>
    </row>
    <row r="716" spans="1:7">
      <c r="A716" s="6"/>
      <c r="B716" s="40"/>
      <c r="C716" s="43"/>
      <c r="D716" s="43"/>
      <c r="E716" s="43"/>
      <c r="F716" s="21"/>
      <c r="G716" s="22"/>
    </row>
    <row r="717" spans="1:7">
      <c r="A717" s="6"/>
      <c r="B717" s="88" t="s">
        <v>667</v>
      </c>
      <c r="C717" s="43"/>
      <c r="D717" s="43"/>
      <c r="E717" s="43"/>
      <c r="F717" s="21"/>
      <c r="G717" s="22"/>
    </row>
    <row r="718" spans="1:7">
      <c r="A718" s="6"/>
      <c r="B718" s="50" t="s">
        <v>668</v>
      </c>
      <c r="C718" s="43"/>
      <c r="D718" s="43"/>
      <c r="E718" s="43"/>
      <c r="F718" s="21"/>
      <c r="G718" s="22"/>
    </row>
    <row r="719" spans="1:7">
      <c r="A719" s="6"/>
      <c r="B719" s="40"/>
      <c r="C719" s="43"/>
      <c r="D719" s="43"/>
      <c r="E719" s="43"/>
      <c r="F719" s="21"/>
      <c r="G719" s="22"/>
    </row>
    <row r="720" spans="1:7">
      <c r="A720" s="6"/>
      <c r="B720" s="89" t="s">
        <v>669</v>
      </c>
      <c r="C720" s="43"/>
      <c r="D720" s="43"/>
      <c r="E720" s="43"/>
      <c r="F720" s="21"/>
      <c r="G720" s="22"/>
    </row>
    <row r="721" spans="1:7">
      <c r="A721" s="6"/>
      <c r="B721" s="29"/>
      <c r="C721" s="43"/>
      <c r="D721" s="43"/>
      <c r="E721" s="43"/>
      <c r="F721" s="21"/>
      <c r="G721" s="22"/>
    </row>
    <row r="722" spans="1:7" ht="12.75" customHeight="1">
      <c r="A722" s="6"/>
      <c r="B722" s="51" t="s">
        <v>670</v>
      </c>
      <c r="C722" s="52"/>
      <c r="D722" s="53"/>
      <c r="E722" s="53"/>
      <c r="F722" s="54"/>
      <c r="G722" s="180" t="s">
        <v>671</v>
      </c>
    </row>
    <row r="723" spans="1:7">
      <c r="A723" s="6"/>
      <c r="B723" s="41"/>
      <c r="C723" s="90"/>
      <c r="D723" s="90"/>
      <c r="E723" s="91"/>
      <c r="F723" s="92"/>
      <c r="G723" s="183"/>
    </row>
    <row r="724" spans="1:7" ht="12.75" customHeight="1">
      <c r="A724" s="6"/>
      <c r="B724" s="41" t="s">
        <v>34</v>
      </c>
      <c r="C724" s="90"/>
      <c r="D724" s="90"/>
      <c r="E724" s="91"/>
      <c r="F724" s="92"/>
      <c r="G724" s="183"/>
    </row>
    <row r="725" spans="1:7">
      <c r="A725" s="6"/>
      <c r="B725" s="55" t="s">
        <v>35</v>
      </c>
      <c r="C725" s="56"/>
      <c r="D725" s="56"/>
      <c r="E725" s="57"/>
      <c r="F725" s="92"/>
      <c r="G725" s="184">
        <f>G66</f>
        <v>0</v>
      </c>
    </row>
    <row r="726" spans="1:7">
      <c r="A726" s="6"/>
      <c r="B726" s="58" t="s">
        <v>46</v>
      </c>
      <c r="C726" s="59"/>
      <c r="D726" s="59"/>
      <c r="E726" s="60"/>
      <c r="F726" s="92"/>
      <c r="G726" s="184">
        <f>G72</f>
        <v>0</v>
      </c>
    </row>
    <row r="727" spans="1:7">
      <c r="A727" s="6"/>
      <c r="B727" s="58" t="s">
        <v>50</v>
      </c>
      <c r="C727" s="59"/>
      <c r="D727" s="59"/>
      <c r="E727" s="60"/>
      <c r="F727" s="92"/>
      <c r="G727" s="184">
        <f>G78</f>
        <v>0</v>
      </c>
    </row>
    <row r="728" spans="1:7">
      <c r="A728" s="6"/>
      <c r="B728" s="58" t="s">
        <v>54</v>
      </c>
      <c r="C728" s="59"/>
      <c r="D728" s="59"/>
      <c r="E728" s="60"/>
      <c r="F728" s="92"/>
      <c r="G728" s="184">
        <f>G85</f>
        <v>0</v>
      </c>
    </row>
    <row r="729" spans="1:7">
      <c r="A729" s="6"/>
      <c r="B729" s="58" t="s">
        <v>60</v>
      </c>
      <c r="C729" s="59"/>
      <c r="D729" s="59"/>
      <c r="E729" s="60"/>
      <c r="F729" s="92"/>
      <c r="G729" s="184">
        <f>G92</f>
        <v>0</v>
      </c>
    </row>
    <row r="730" spans="1:7">
      <c r="A730" s="6"/>
      <c r="B730" s="58" t="s">
        <v>66</v>
      </c>
      <c r="C730" s="59"/>
      <c r="D730" s="59"/>
      <c r="E730" s="60"/>
      <c r="F730" s="92"/>
      <c r="G730" s="184">
        <f>G99</f>
        <v>0</v>
      </c>
    </row>
    <row r="731" spans="1:7">
      <c r="A731" s="6"/>
      <c r="B731" s="58" t="s">
        <v>72</v>
      </c>
      <c r="C731" s="59"/>
      <c r="D731" s="59"/>
      <c r="E731" s="60"/>
      <c r="F731" s="92"/>
      <c r="G731" s="184">
        <f>G106</f>
        <v>0</v>
      </c>
    </row>
    <row r="732" spans="1:7">
      <c r="A732" s="6"/>
      <c r="B732" s="58" t="s">
        <v>78</v>
      </c>
      <c r="C732" s="59"/>
      <c r="D732" s="61"/>
      <c r="E732" s="60"/>
      <c r="F732" s="92"/>
      <c r="G732" s="184">
        <f>G113</f>
        <v>0</v>
      </c>
    </row>
    <row r="733" spans="1:7">
      <c r="A733" s="6"/>
      <c r="B733" s="58" t="s">
        <v>84</v>
      </c>
      <c r="C733" s="59"/>
      <c r="D733" s="61"/>
      <c r="E733" s="60"/>
      <c r="F733" s="92"/>
      <c r="G733" s="184">
        <f>G119</f>
        <v>0</v>
      </c>
    </row>
    <row r="734" spans="1:7">
      <c r="A734" s="6"/>
      <c r="B734" s="29" t="s">
        <v>672</v>
      </c>
      <c r="C734" s="90"/>
      <c r="D734" s="93"/>
      <c r="E734" s="94"/>
      <c r="F734" s="92"/>
      <c r="G734" s="184">
        <f>G125</f>
        <v>0</v>
      </c>
    </row>
    <row r="735" spans="1:7" ht="15">
      <c r="A735" s="6"/>
      <c r="B735" s="39" t="s">
        <v>673</v>
      </c>
      <c r="C735" s="62"/>
      <c r="D735" s="63"/>
      <c r="E735" s="64"/>
      <c r="F735" s="54"/>
      <c r="G735" s="185">
        <f>G127</f>
        <v>0</v>
      </c>
    </row>
    <row r="736" spans="1:7">
      <c r="A736" s="6"/>
      <c r="B736" s="41"/>
      <c r="C736" s="90"/>
      <c r="D736" s="93"/>
      <c r="E736" s="91"/>
      <c r="F736" s="92"/>
      <c r="G736" s="183"/>
    </row>
    <row r="737" spans="1:7">
      <c r="A737" s="6"/>
      <c r="B737" s="41" t="s">
        <v>93</v>
      </c>
      <c r="C737" s="90"/>
      <c r="D737" s="93"/>
      <c r="E737" s="91"/>
      <c r="F737" s="92"/>
      <c r="G737" s="183"/>
    </row>
    <row r="738" spans="1:7">
      <c r="A738" s="6"/>
      <c r="B738" s="55" t="s">
        <v>674</v>
      </c>
      <c r="C738" s="56"/>
      <c r="D738" s="56"/>
      <c r="E738" s="57"/>
      <c r="F738" s="92"/>
      <c r="G738" s="184">
        <f>G132</f>
        <v>0</v>
      </c>
    </row>
    <row r="739" spans="1:7">
      <c r="A739" s="6"/>
      <c r="B739" s="58" t="s">
        <v>98</v>
      </c>
      <c r="C739" s="59"/>
      <c r="D739" s="59"/>
      <c r="E739" s="60"/>
      <c r="F739" s="92"/>
      <c r="G739" s="184">
        <f>G229</f>
        <v>0</v>
      </c>
    </row>
    <row r="740" spans="1:7">
      <c r="A740" s="6"/>
      <c r="B740" s="58" t="s">
        <v>195</v>
      </c>
      <c r="C740" s="59"/>
      <c r="D740" s="59"/>
      <c r="E740" s="60"/>
      <c r="F740" s="92"/>
      <c r="G740" s="184">
        <f>G262</f>
        <v>0</v>
      </c>
    </row>
    <row r="741" spans="1:7">
      <c r="A741" s="6"/>
      <c r="B741" s="58" t="s">
        <v>236</v>
      </c>
      <c r="C741" s="59"/>
      <c r="D741" s="59"/>
      <c r="E741" s="60"/>
      <c r="F741" s="92"/>
      <c r="G741" s="184">
        <f>G303</f>
        <v>0</v>
      </c>
    </row>
    <row r="742" spans="1:7">
      <c r="A742" s="6"/>
      <c r="B742" s="58" t="s">
        <v>279</v>
      </c>
      <c r="C742" s="59"/>
      <c r="D742" s="59"/>
      <c r="E742" s="60"/>
      <c r="F742" s="92"/>
      <c r="G742" s="184">
        <f>G323</f>
        <v>0</v>
      </c>
    </row>
    <row r="743" spans="1:7" ht="15">
      <c r="A743" s="6"/>
      <c r="B743" s="39" t="s">
        <v>675</v>
      </c>
      <c r="C743" s="62"/>
      <c r="D743" s="63"/>
      <c r="E743" s="64"/>
      <c r="F743" s="54"/>
      <c r="G743" s="185">
        <f>G325</f>
        <v>0</v>
      </c>
    </row>
    <row r="744" spans="1:7">
      <c r="A744" s="6"/>
      <c r="B744" s="41"/>
      <c r="C744" s="90"/>
      <c r="D744" s="90"/>
      <c r="E744" s="91"/>
      <c r="F744" s="92"/>
      <c r="G744" s="183"/>
    </row>
    <row r="745" spans="1:7">
      <c r="A745" s="6"/>
      <c r="B745" s="41" t="s">
        <v>297</v>
      </c>
      <c r="C745" s="90"/>
      <c r="D745" s="93"/>
      <c r="E745" s="91"/>
      <c r="F745" s="92"/>
      <c r="G745" s="183"/>
    </row>
    <row r="746" spans="1:7">
      <c r="A746" s="6"/>
      <c r="B746" s="55" t="s">
        <v>298</v>
      </c>
      <c r="C746" s="56"/>
      <c r="D746" s="56"/>
      <c r="E746" s="57"/>
      <c r="F746" s="92"/>
      <c r="G746" s="184">
        <f>G334</f>
        <v>0</v>
      </c>
    </row>
    <row r="747" spans="1:7">
      <c r="A747" s="6"/>
      <c r="B747" s="58" t="s">
        <v>302</v>
      </c>
      <c r="C747" s="59"/>
      <c r="D747" s="59"/>
      <c r="E747" s="60"/>
      <c r="F747" s="92"/>
      <c r="G747" s="184">
        <f>G377</f>
        <v>0</v>
      </c>
    </row>
    <row r="748" spans="1:7" ht="15">
      <c r="A748" s="6"/>
      <c r="B748" s="39" t="s">
        <v>676</v>
      </c>
      <c r="C748" s="62"/>
      <c r="D748" s="63"/>
      <c r="E748" s="64"/>
      <c r="F748" s="54"/>
      <c r="G748" s="185">
        <f>G379</f>
        <v>0</v>
      </c>
    </row>
    <row r="749" spans="1:7">
      <c r="A749" s="6"/>
      <c r="B749" s="41"/>
      <c r="C749" s="17"/>
      <c r="D749" s="93"/>
      <c r="E749" s="91"/>
      <c r="F749" s="92"/>
      <c r="G749" s="183"/>
    </row>
    <row r="750" spans="1:7">
      <c r="A750" s="6"/>
      <c r="B750" s="41" t="s">
        <v>349</v>
      </c>
      <c r="C750" s="17"/>
      <c r="D750" s="93"/>
      <c r="E750" s="91"/>
      <c r="F750" s="92"/>
      <c r="G750" s="183"/>
    </row>
    <row r="751" spans="1:7">
      <c r="A751" s="6"/>
      <c r="B751" s="55" t="s">
        <v>350</v>
      </c>
      <c r="C751" s="56"/>
      <c r="D751" s="56"/>
      <c r="E751" s="57"/>
      <c r="F751" s="92"/>
      <c r="G751" s="184">
        <f>G389</f>
        <v>0</v>
      </c>
    </row>
    <row r="752" spans="1:7">
      <c r="A752" s="6"/>
      <c r="B752" s="58" t="s">
        <v>355</v>
      </c>
      <c r="C752" s="59"/>
      <c r="D752" s="59"/>
      <c r="E752" s="60"/>
      <c r="F752" s="92"/>
      <c r="G752" s="184">
        <f>G405</f>
        <v>0</v>
      </c>
    </row>
    <row r="753" spans="1:7">
      <c r="A753" s="6"/>
      <c r="B753" s="58" t="s">
        <v>367</v>
      </c>
      <c r="C753" s="59"/>
      <c r="D753" s="59"/>
      <c r="E753" s="60"/>
      <c r="F753" s="92"/>
      <c r="G753" s="184">
        <f>G443</f>
        <v>0</v>
      </c>
    </row>
    <row r="754" spans="1:7">
      <c r="A754" s="6"/>
      <c r="B754" s="58" t="s">
        <v>406</v>
      </c>
      <c r="C754" s="59"/>
      <c r="D754" s="59"/>
      <c r="E754" s="60"/>
      <c r="F754" s="92"/>
      <c r="G754" s="184">
        <f>G454</f>
        <v>0</v>
      </c>
    </row>
    <row r="755" spans="1:7">
      <c r="A755" s="6"/>
      <c r="B755" s="58" t="s">
        <v>418</v>
      </c>
      <c r="C755" s="59"/>
      <c r="D755" s="59"/>
      <c r="E755" s="60"/>
      <c r="F755" s="92"/>
      <c r="G755" s="184">
        <f>G472</f>
        <v>0</v>
      </c>
    </row>
    <row r="756" spans="1:7">
      <c r="A756" s="6"/>
      <c r="B756" s="58" t="s">
        <v>433</v>
      </c>
      <c r="C756" s="59"/>
      <c r="D756" s="59"/>
      <c r="E756" s="65"/>
      <c r="F756" s="92"/>
      <c r="G756" s="184">
        <f>G582</f>
        <v>0</v>
      </c>
    </row>
    <row r="757" spans="1:7" ht="15">
      <c r="A757" s="6"/>
      <c r="B757" s="39" t="s">
        <v>677</v>
      </c>
      <c r="C757" s="62"/>
      <c r="D757" s="63"/>
      <c r="E757" s="64"/>
      <c r="F757" s="54"/>
      <c r="G757" s="185">
        <f>G584</f>
        <v>0</v>
      </c>
    </row>
    <row r="758" spans="1:7">
      <c r="A758" s="6"/>
      <c r="B758" s="41"/>
      <c r="C758" s="17"/>
      <c r="D758" s="93"/>
      <c r="E758" s="91"/>
      <c r="F758" s="92"/>
      <c r="G758" s="183"/>
    </row>
    <row r="759" spans="1:7">
      <c r="A759" s="6"/>
      <c r="B759" s="41" t="s">
        <v>550</v>
      </c>
      <c r="C759" s="17"/>
      <c r="D759" s="93"/>
      <c r="E759" s="91"/>
      <c r="F759" s="92"/>
      <c r="G759" s="183"/>
    </row>
    <row r="760" spans="1:7">
      <c r="A760" s="6"/>
      <c r="B760" s="55" t="s">
        <v>551</v>
      </c>
      <c r="C760" s="56"/>
      <c r="D760" s="56"/>
      <c r="E760" s="57"/>
      <c r="F760" s="92"/>
      <c r="G760" s="184" t="str">
        <f>G592</f>
        <v xml:space="preserve">   -</v>
      </c>
    </row>
    <row r="761" spans="1:7">
      <c r="A761" s="6"/>
      <c r="B761" s="58" t="s">
        <v>554</v>
      </c>
      <c r="C761" s="59"/>
      <c r="D761" s="59"/>
      <c r="E761" s="60"/>
      <c r="F761" s="92"/>
      <c r="G761" s="184">
        <f>G628</f>
        <v>0</v>
      </c>
    </row>
    <row r="762" spans="1:7">
      <c r="A762" s="6"/>
      <c r="B762" s="58" t="s">
        <v>618</v>
      </c>
      <c r="C762" s="59"/>
      <c r="D762" s="59"/>
      <c r="E762" s="60"/>
      <c r="F762" s="92"/>
      <c r="G762" s="184">
        <f>G636</f>
        <v>0</v>
      </c>
    </row>
    <row r="763" spans="1:7">
      <c r="A763" s="6"/>
      <c r="B763" s="58" t="s">
        <v>624</v>
      </c>
      <c r="C763" s="59"/>
      <c r="D763" s="59"/>
      <c r="E763" s="60"/>
      <c r="F763" s="92"/>
      <c r="G763" s="184">
        <f>G644</f>
        <v>0</v>
      </c>
    </row>
    <row r="764" spans="1:7" ht="15">
      <c r="A764" s="6"/>
      <c r="B764" s="39" t="s">
        <v>678</v>
      </c>
      <c r="C764" s="62"/>
      <c r="D764" s="63"/>
      <c r="E764" s="64"/>
      <c r="F764" s="54"/>
      <c r="G764" s="185">
        <f>G646</f>
        <v>0</v>
      </c>
    </row>
    <row r="765" spans="1:7">
      <c r="A765" s="6"/>
      <c r="B765" s="41"/>
      <c r="C765" s="17"/>
      <c r="D765" s="93"/>
      <c r="E765" s="91"/>
      <c r="F765" s="92"/>
      <c r="G765" s="183"/>
    </row>
    <row r="766" spans="1:7">
      <c r="A766" s="24"/>
      <c r="B766" s="51"/>
      <c r="C766" s="66"/>
      <c r="D766" s="67"/>
      <c r="E766" s="53"/>
      <c r="F766" s="54"/>
      <c r="G766" s="186"/>
    </row>
    <row r="767" spans="1:7">
      <c r="A767" s="5"/>
      <c r="B767" s="68"/>
      <c r="C767" s="69"/>
      <c r="D767" s="70"/>
      <c r="E767" s="71"/>
      <c r="F767" s="72"/>
      <c r="G767" s="187"/>
    </row>
    <row r="768" spans="1:7">
      <c r="A768" s="6"/>
      <c r="B768" s="41" t="s">
        <v>633</v>
      </c>
      <c r="C768" s="17"/>
      <c r="D768" s="93"/>
      <c r="E768" s="91"/>
      <c r="F768" s="92"/>
      <c r="G768" s="183"/>
    </row>
    <row r="769" spans="1:7">
      <c r="A769" s="6"/>
      <c r="B769" s="55" t="s">
        <v>634</v>
      </c>
      <c r="C769" s="56"/>
      <c r="D769" s="56"/>
      <c r="E769" s="57"/>
      <c r="F769" s="92"/>
      <c r="G769" s="184" t="str">
        <f>G653</f>
        <v xml:space="preserve">  - </v>
      </c>
    </row>
    <row r="770" spans="1:7">
      <c r="A770" s="6"/>
      <c r="B770" s="58" t="s">
        <v>637</v>
      </c>
      <c r="C770" s="59"/>
      <c r="D770" s="59"/>
      <c r="E770" s="60"/>
      <c r="F770" s="92"/>
      <c r="G770" s="184">
        <f>G664</f>
        <v>0</v>
      </c>
    </row>
    <row r="771" spans="1:7">
      <c r="A771" s="6"/>
      <c r="B771" s="58" t="s">
        <v>647</v>
      </c>
      <c r="C771" s="59"/>
      <c r="D771" s="59"/>
      <c r="E771" s="60"/>
      <c r="F771" s="92"/>
      <c r="G771" s="184">
        <f>G672</f>
        <v>0</v>
      </c>
    </row>
    <row r="772" spans="1:7" ht="15">
      <c r="A772" s="6"/>
      <c r="B772" s="39" t="s">
        <v>652</v>
      </c>
      <c r="C772" s="62"/>
      <c r="D772" s="63"/>
      <c r="E772" s="64"/>
      <c r="F772" s="54"/>
      <c r="G772" s="185">
        <f>G675</f>
        <v>0</v>
      </c>
    </row>
    <row r="773" spans="1:7">
      <c r="A773" s="6"/>
      <c r="B773" s="41"/>
      <c r="C773" s="17"/>
      <c r="D773" s="93"/>
      <c r="E773" s="91"/>
      <c r="F773" s="92"/>
      <c r="G773" s="183"/>
    </row>
    <row r="774" spans="1:7">
      <c r="A774" s="6"/>
      <c r="B774" s="73" t="s">
        <v>679</v>
      </c>
      <c r="C774" s="74"/>
      <c r="D774" s="75"/>
      <c r="E774" s="76"/>
      <c r="F774" s="54"/>
      <c r="G774" s="188"/>
    </row>
    <row r="775" spans="1:7" ht="15.75" thickBot="1">
      <c r="A775" s="6"/>
      <c r="B775" s="41"/>
      <c r="C775" s="17"/>
      <c r="D775" s="93"/>
      <c r="E775" s="91"/>
      <c r="F775" s="92"/>
      <c r="G775" s="185">
        <f>G683</f>
        <v>0</v>
      </c>
    </row>
    <row r="776" spans="1:7" ht="13.5" thickBot="1">
      <c r="A776" s="77"/>
      <c r="B776" s="78" t="s">
        <v>680</v>
      </c>
      <c r="C776" s="79"/>
      <c r="D776" s="79"/>
      <c r="E776" s="80"/>
      <c r="F776" s="81"/>
      <c r="G776" s="189">
        <f>G735+G743+G748+G757+G764+G772+G775</f>
        <v>0</v>
      </c>
    </row>
    <row r="777" spans="1:7" ht="13.5" thickBot="1">
      <c r="A777" s="82"/>
      <c r="B777" s="42" t="s">
        <v>681</v>
      </c>
      <c r="C777" s="94"/>
      <c r="D777" s="94"/>
      <c r="E777" s="94"/>
      <c r="F777" s="95"/>
      <c r="G777" s="190">
        <f>G776*0.2</f>
        <v>0</v>
      </c>
    </row>
    <row r="778" spans="1:7" ht="13.5" thickBot="1">
      <c r="A778" s="83"/>
      <c r="B778" s="84" t="s">
        <v>682</v>
      </c>
      <c r="C778" s="85"/>
      <c r="D778" s="85"/>
      <c r="E778" s="86"/>
      <c r="F778" s="87"/>
      <c r="G778" s="189">
        <f>SUM(G776:G777)</f>
        <v>0</v>
      </c>
    </row>
    <row r="779" spans="1:7">
      <c r="A779" s="14"/>
      <c r="B779" s="41" t="s">
        <v>25</v>
      </c>
      <c r="C779" s="96"/>
      <c r="D779" s="97"/>
      <c r="E779" s="91"/>
      <c r="F779" s="21"/>
      <c r="G779" s="181"/>
    </row>
    <row r="780" spans="1:7">
      <c r="A780" s="14"/>
      <c r="B780" s="218" t="s">
        <v>683</v>
      </c>
      <c r="C780" s="218"/>
      <c r="D780" s="218"/>
      <c r="E780" s="100"/>
      <c r="F780" s="101"/>
      <c r="G780" s="191">
        <f>G776*0.66</f>
        <v>0</v>
      </c>
    </row>
    <row r="781" spans="1:7">
      <c r="A781" s="14"/>
      <c r="B781" s="99" t="s">
        <v>684</v>
      </c>
      <c r="C781" s="99"/>
      <c r="D781" s="99"/>
      <c r="E781" s="91"/>
      <c r="F781" s="21"/>
      <c r="G781" s="191">
        <f>G777*0.66</f>
        <v>0</v>
      </c>
    </row>
    <row r="782" spans="1:7">
      <c r="A782" s="14"/>
      <c r="B782" s="218" t="s">
        <v>685</v>
      </c>
      <c r="C782" s="218"/>
      <c r="D782" s="218"/>
      <c r="E782" s="91"/>
      <c r="F782" s="21"/>
      <c r="G782" s="191">
        <f>SUM(G780:G781)</f>
        <v>0</v>
      </c>
    </row>
    <row r="783" spans="1:7">
      <c r="A783" s="14"/>
      <c r="B783"/>
      <c r="C783"/>
      <c r="D783"/>
      <c r="E783" s="91"/>
      <c r="F783" s="21"/>
      <c r="G783" s="191"/>
    </row>
    <row r="784" spans="1:7">
      <c r="A784" s="14"/>
      <c r="B784" s="218" t="s">
        <v>686</v>
      </c>
      <c r="C784" s="218"/>
      <c r="D784" s="218"/>
      <c r="E784" s="100"/>
      <c r="F784" s="101"/>
      <c r="G784" s="191">
        <f>G776*0.34</f>
        <v>0</v>
      </c>
    </row>
    <row r="785" spans="1:7">
      <c r="A785" s="14"/>
      <c r="B785" s="99" t="s">
        <v>687</v>
      </c>
      <c r="C785" s="99"/>
      <c r="D785" s="99"/>
      <c r="E785" s="91"/>
      <c r="F785" s="21"/>
      <c r="G785" s="191">
        <f>G777*0.34</f>
        <v>0</v>
      </c>
    </row>
    <row r="786" spans="1:7">
      <c r="A786" s="14"/>
      <c r="B786" s="218" t="s">
        <v>688</v>
      </c>
      <c r="C786" s="218"/>
      <c r="D786" s="218"/>
      <c r="E786" s="91"/>
      <c r="F786" s="21"/>
      <c r="G786" s="191">
        <f>SUM(G784:G785)</f>
        <v>0</v>
      </c>
    </row>
    <row r="787" spans="1:7" ht="13.5" thickBot="1">
      <c r="A787" s="102"/>
      <c r="B787" s="103"/>
      <c r="C787" s="104"/>
      <c r="D787" s="105"/>
      <c r="E787" s="86"/>
      <c r="F787" s="106"/>
      <c r="G787" s="182"/>
    </row>
    <row r="788" spans="1:7">
      <c r="A788" s="14"/>
      <c r="B788" s="41"/>
      <c r="C788" s="96"/>
      <c r="D788" s="97"/>
      <c r="E788" s="91"/>
      <c r="F788" s="21"/>
      <c r="G788" s="22"/>
    </row>
    <row r="789" spans="1:7">
      <c r="A789" s="14"/>
      <c r="B789" s="29" t="s">
        <v>689</v>
      </c>
      <c r="C789" s="96"/>
      <c r="D789" s="97"/>
      <c r="E789" s="91"/>
      <c r="F789" s="21"/>
      <c r="G789" s="22"/>
    </row>
    <row r="790" spans="1:7">
      <c r="A790" s="14"/>
      <c r="B790" s="29"/>
      <c r="C790" s="96"/>
      <c r="D790" s="97"/>
      <c r="E790" s="91"/>
      <c r="F790" s="21"/>
      <c r="G790" s="22"/>
    </row>
    <row r="791" spans="1:7">
      <c r="A791" s="14"/>
      <c r="B791" s="29"/>
      <c r="C791" s="96"/>
      <c r="D791" s="97"/>
      <c r="E791" s="91"/>
      <c r="F791" s="21"/>
      <c r="G791" s="22"/>
    </row>
    <row r="792" spans="1:7">
      <c r="A792" s="14"/>
      <c r="B792" s="29" t="s">
        <v>690</v>
      </c>
      <c r="C792" s="96"/>
      <c r="D792" s="97"/>
      <c r="E792" s="91"/>
      <c r="F792" s="21"/>
      <c r="G792" s="22"/>
    </row>
    <row r="793" spans="1:7">
      <c r="A793" s="14"/>
      <c r="B793" s="29"/>
      <c r="C793" s="96"/>
      <c r="D793" s="97"/>
      <c r="E793" s="91"/>
      <c r="F793" s="21"/>
      <c r="G793" s="22"/>
    </row>
    <row r="794" spans="1:7">
      <c r="A794" s="14"/>
      <c r="B794" s="41"/>
      <c r="C794" s="96"/>
      <c r="D794" s="97"/>
      <c r="E794" s="91"/>
      <c r="F794" s="21"/>
      <c r="G794" s="22"/>
    </row>
    <row r="795" spans="1:7">
      <c r="A795" s="14"/>
      <c r="B795" s="41"/>
      <c r="C795" s="96"/>
      <c r="D795" s="97"/>
      <c r="E795" s="91"/>
      <c r="F795" s="21"/>
      <c r="G795" s="22"/>
    </row>
    <row r="796" spans="1:7">
      <c r="A796" s="14"/>
      <c r="B796" s="41"/>
      <c r="C796" s="96"/>
      <c r="D796" s="97"/>
      <c r="E796" s="91"/>
      <c r="F796" s="21"/>
      <c r="G796" s="22"/>
    </row>
    <row r="797" spans="1:7">
      <c r="A797" s="14"/>
      <c r="B797" s="41"/>
      <c r="C797" s="96"/>
      <c r="D797" s="97"/>
      <c r="E797" s="91"/>
      <c r="F797" s="21"/>
      <c r="G797" s="22"/>
    </row>
    <row r="798" spans="1:7">
      <c r="A798" s="14"/>
      <c r="B798" s="41"/>
      <c r="C798" s="96"/>
      <c r="D798" s="97"/>
      <c r="E798" s="91"/>
      <c r="F798" s="21"/>
      <c r="G798" s="22"/>
    </row>
    <row r="799" spans="1:7">
      <c r="A799" s="14"/>
      <c r="B799" s="41"/>
      <c r="C799" s="96"/>
      <c r="D799" s="97"/>
      <c r="E799" s="91"/>
      <c r="F799" s="21"/>
      <c r="G799" s="22"/>
    </row>
    <row r="800" spans="1:7">
      <c r="A800" s="14"/>
      <c r="B800" s="41"/>
      <c r="C800" s="96"/>
      <c r="D800" s="97"/>
      <c r="E800" s="91"/>
      <c r="F800" s="21"/>
      <c r="G800" s="22"/>
    </row>
    <row r="801" spans="1:7">
      <c r="A801" s="14"/>
      <c r="B801" s="41"/>
      <c r="C801" s="96"/>
      <c r="D801" s="97"/>
      <c r="E801" s="91"/>
      <c r="F801" s="21"/>
      <c r="G801" s="22"/>
    </row>
    <row r="802" spans="1:7">
      <c r="A802" s="14"/>
      <c r="B802" s="41"/>
      <c r="C802" s="96"/>
      <c r="D802" s="97"/>
      <c r="E802" s="91"/>
      <c r="F802" s="21"/>
      <c r="G802" s="22"/>
    </row>
    <row r="803" spans="1:7">
      <c r="A803" s="14"/>
      <c r="B803" s="41"/>
      <c r="C803" s="96"/>
      <c r="D803" s="97"/>
      <c r="E803" s="91"/>
      <c r="F803" s="21"/>
      <c r="G803" s="22"/>
    </row>
    <row r="804" spans="1:7">
      <c r="A804" s="14"/>
      <c r="B804" s="41"/>
      <c r="C804" s="96"/>
      <c r="D804" s="97"/>
      <c r="E804" s="91"/>
      <c r="F804" s="21"/>
      <c r="G804" s="22"/>
    </row>
    <row r="805" spans="1:7">
      <c r="A805" s="14"/>
      <c r="B805" s="41"/>
      <c r="C805" s="96"/>
      <c r="D805" s="97"/>
      <c r="E805" s="91"/>
      <c r="F805" s="21"/>
      <c r="G805" s="22"/>
    </row>
    <row r="806" spans="1:7">
      <c r="A806" s="14"/>
      <c r="B806" s="41"/>
      <c r="C806" s="96"/>
      <c r="D806" s="97"/>
      <c r="E806" s="91"/>
      <c r="F806" s="21"/>
      <c r="G806" s="22"/>
    </row>
    <row r="807" spans="1:7">
      <c r="A807" s="14"/>
      <c r="B807" s="41"/>
      <c r="C807" s="96"/>
      <c r="D807" s="97"/>
      <c r="E807" s="91"/>
      <c r="F807" s="21"/>
      <c r="G807" s="22"/>
    </row>
    <row r="808" spans="1:7">
      <c r="A808" s="14"/>
      <c r="B808" s="41"/>
      <c r="C808" s="96"/>
      <c r="D808" s="97"/>
      <c r="E808" s="91"/>
      <c r="F808" s="21"/>
      <c r="G808" s="22"/>
    </row>
    <row r="809" spans="1:7">
      <c r="A809" s="14"/>
      <c r="B809" s="41"/>
      <c r="C809" s="96"/>
      <c r="D809" s="97"/>
      <c r="E809" s="91"/>
      <c r="F809" s="21"/>
      <c r="G809" s="22"/>
    </row>
    <row r="810" spans="1:7">
      <c r="A810" s="14"/>
      <c r="B810" s="41"/>
      <c r="C810" s="96"/>
      <c r="D810" s="97"/>
      <c r="E810" s="91"/>
      <c r="F810" s="21"/>
      <c r="G810" s="22"/>
    </row>
    <row r="811" spans="1:7">
      <c r="A811" s="14"/>
      <c r="B811" s="41"/>
      <c r="C811" s="96"/>
      <c r="D811" s="97"/>
      <c r="E811" s="91"/>
      <c r="F811" s="21"/>
      <c r="G811" s="22"/>
    </row>
    <row r="812" spans="1:7">
      <c r="A812" s="14"/>
      <c r="B812" s="41"/>
      <c r="C812" s="96"/>
      <c r="D812" s="97"/>
      <c r="E812" s="91"/>
      <c r="F812" s="21"/>
      <c r="G812" s="22"/>
    </row>
    <row r="813" spans="1:7">
      <c r="A813" s="14"/>
      <c r="B813" s="41"/>
      <c r="C813" s="96"/>
      <c r="D813" s="97"/>
      <c r="E813" s="91"/>
      <c r="F813" s="21"/>
      <c r="G813" s="22"/>
    </row>
    <row r="814" spans="1:7">
      <c r="A814" s="14"/>
      <c r="B814" s="41"/>
      <c r="C814" s="96"/>
      <c r="D814" s="97"/>
      <c r="E814" s="91"/>
      <c r="F814" s="21"/>
      <c r="G814" s="22"/>
    </row>
    <row r="815" spans="1:7">
      <c r="A815" s="14"/>
      <c r="B815" s="41"/>
      <c r="C815" s="96"/>
      <c r="D815" s="97"/>
      <c r="E815" s="91"/>
      <c r="F815" s="21"/>
      <c r="G815" s="22"/>
    </row>
    <row r="816" spans="1:7">
      <c r="A816" s="14"/>
      <c r="B816" s="41"/>
      <c r="C816" s="96"/>
      <c r="D816" s="97"/>
      <c r="E816" s="91"/>
      <c r="F816" s="21"/>
      <c r="G816" s="22"/>
    </row>
    <row r="817" spans="1:7">
      <c r="A817" s="14"/>
      <c r="B817" s="41"/>
      <c r="C817" s="96"/>
      <c r="D817" s="97"/>
      <c r="E817" s="91"/>
      <c r="F817" s="21"/>
      <c r="G817" s="22"/>
    </row>
    <row r="818" spans="1:7">
      <c r="A818" s="14"/>
      <c r="B818" s="41"/>
      <c r="C818" s="96"/>
      <c r="D818" s="97"/>
      <c r="E818" s="91"/>
      <c r="F818" s="21"/>
      <c r="G818" s="22"/>
    </row>
    <row r="819" spans="1:7">
      <c r="A819" s="14"/>
      <c r="B819" s="41"/>
      <c r="C819" s="96"/>
      <c r="D819" s="97"/>
      <c r="E819" s="91"/>
      <c r="F819" s="21"/>
      <c r="G819" s="22"/>
    </row>
    <row r="820" spans="1:7">
      <c r="A820" s="14"/>
      <c r="B820" s="41"/>
      <c r="C820" s="96"/>
      <c r="D820" s="97"/>
      <c r="E820" s="91"/>
      <c r="F820" s="21"/>
      <c r="G820" s="22"/>
    </row>
    <row r="821" spans="1:7">
      <c r="A821" s="14"/>
      <c r="B821" s="41"/>
      <c r="C821" s="96"/>
      <c r="D821" s="97"/>
      <c r="E821" s="91"/>
      <c r="F821" s="21"/>
      <c r="G821" s="22"/>
    </row>
    <row r="822" spans="1:7">
      <c r="A822" s="14"/>
      <c r="B822" s="41"/>
      <c r="C822" s="96"/>
      <c r="D822" s="97"/>
      <c r="E822" s="91"/>
      <c r="F822" s="21"/>
      <c r="G822" s="22"/>
    </row>
    <row r="823" spans="1:7" ht="12">
      <c r="A823" s="211" t="s">
        <v>691</v>
      </c>
      <c r="B823" s="212"/>
      <c r="C823" s="212"/>
      <c r="D823" s="212"/>
      <c r="E823" s="212"/>
      <c r="F823" s="213"/>
      <c r="G823" s="214"/>
    </row>
    <row r="824" spans="1:7">
      <c r="A824" s="24"/>
      <c r="B824" s="25"/>
      <c r="C824" s="27"/>
      <c r="D824" s="27"/>
      <c r="E824" s="27"/>
      <c r="F824" s="27"/>
      <c r="G824" s="28"/>
    </row>
  </sheetData>
  <mergeCells count="20">
    <mergeCell ref="B695:F695"/>
    <mergeCell ref="B696:F696"/>
    <mergeCell ref="B699:F699"/>
    <mergeCell ref="A4:F4"/>
    <mergeCell ref="A823:G823"/>
    <mergeCell ref="A7:F7"/>
    <mergeCell ref="B780:D780"/>
    <mergeCell ref="B784:D784"/>
    <mergeCell ref="B700:F700"/>
    <mergeCell ref="B701:F701"/>
    <mergeCell ref="B782:D782"/>
    <mergeCell ref="B786:D786"/>
    <mergeCell ref="B690:F690"/>
    <mergeCell ref="B691:F691"/>
    <mergeCell ref="B694:F694"/>
    <mergeCell ref="B1:G1"/>
    <mergeCell ref="B2:G2"/>
    <mergeCell ref="B3:G3"/>
    <mergeCell ref="A6:F6"/>
    <mergeCell ref="A5:F5"/>
  </mergeCells>
  <phoneticPr fontId="0" type="noConversion"/>
  <pageMargins left="0.31496062992125984" right="0.19685039370078741" top="0.39370078740157483" bottom="0.78740157480314965" header="0.51181102362204722" footer="0.51181102362204722"/>
  <pageSetup paperSize="9" orientation="portrait" cellComments="asDisplayed" r:id="rId1"/>
  <headerFooter alignWithMargins="0">
    <oddHeader xml:space="preserve">&amp;R
P. &amp;P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C072A512546544897446AF96D363AB8" ma:contentTypeVersion="10" ma:contentTypeDescription="Crée un document." ma:contentTypeScope="" ma:versionID="4bf546291f808852132f7678817f0064">
  <xsd:schema xmlns:xsd="http://www.w3.org/2001/XMLSchema" xmlns:xs="http://www.w3.org/2001/XMLSchema" xmlns:p="http://schemas.microsoft.com/office/2006/metadata/properties" xmlns:ns2="07b86152-5454-4c29-b148-b8a79c7b536b" xmlns:ns3="c90c7e47-59ac-420d-bd09-799309bacd0a" targetNamespace="http://schemas.microsoft.com/office/2006/metadata/properties" ma:root="true" ma:fieldsID="fbad88668ab9c96780ee10cb4605777b" ns2:_="" ns3:_="">
    <xsd:import namespace="07b86152-5454-4c29-b148-b8a79c7b536b"/>
    <xsd:import namespace="c90c7e47-59ac-420d-bd09-799309bacd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b86152-5454-4c29-b148-b8a79c7b53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8af4f9d-9adc-4f5a-b84e-6fc42702382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0c7e47-59ac-420d-bd09-799309bacd0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78371b0-47ab-499c-992b-c68f9e4b29de}" ma:internalName="TaxCatchAll" ma:showField="CatchAllData" ma:web="c90c7e47-59ac-420d-bd09-799309bacd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b86152-5454-4c29-b148-b8a79c7b536b">
      <Terms xmlns="http://schemas.microsoft.com/office/infopath/2007/PartnerControls"/>
    </lcf76f155ced4ddcb4097134ff3c332f>
    <TaxCatchAll xmlns="c90c7e47-59ac-420d-bd09-799309bacd0a" xsi:nil="true"/>
  </documentManagement>
</p:properties>
</file>

<file path=customXml/itemProps1.xml><?xml version="1.0" encoding="utf-8"?>
<ds:datastoreItem xmlns:ds="http://schemas.openxmlformats.org/officeDocument/2006/customXml" ds:itemID="{BDFD8460-5102-473E-87CF-22ED16C59451}"/>
</file>

<file path=customXml/itemProps2.xml><?xml version="1.0" encoding="utf-8"?>
<ds:datastoreItem xmlns:ds="http://schemas.openxmlformats.org/officeDocument/2006/customXml" ds:itemID="{D560FA6E-B8D0-46E5-BF11-F01820EBB406}"/>
</file>

<file path=customXml/itemProps3.xml><?xml version="1.0" encoding="utf-8"?>
<ds:datastoreItem xmlns:ds="http://schemas.openxmlformats.org/officeDocument/2006/customXml" ds:itemID="{3D8B234D-4755-469E-A7EF-D51FE44D7771}"/>
</file>

<file path=docProps/app.xml><?xml version="1.0" encoding="utf-8"?>
<Properties xmlns="http://schemas.openxmlformats.org/officeDocument/2006/extended-properties" xmlns:vt="http://schemas.openxmlformats.org/officeDocument/2006/docPropsVTypes">
  <Application>Microsoft Excel Online</Application>
  <Manager/>
  <Company>SETES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Véronique</dc:creator>
  <cp:keywords/>
  <dc:description/>
  <cp:lastModifiedBy>Deshoulieres Elodie</cp:lastModifiedBy>
  <cp:revision/>
  <dcterms:created xsi:type="dcterms:W3CDTF">2001-01-17T08:57:57Z</dcterms:created>
  <dcterms:modified xsi:type="dcterms:W3CDTF">2025-10-06T12:21:20Z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ies>
</file>